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workbookProtection workbookPassword="E4C3" lockStructure="1"/>
  <bookViews>
    <workbookView xWindow="120" yWindow="180" windowWidth="15135" windowHeight="9240"/>
  </bookViews>
  <sheets>
    <sheet name="כתב כמויות חדש" sheetId="8" r:id="rId1"/>
  </sheets>
  <definedNames>
    <definedName name="_xlnm._FilterDatabase" localSheetId="0">'כתב כמויות חדש'!$A$9:$J$358</definedName>
    <definedName name="_xlnm.Print_Area" localSheetId="0">'כתב כמויות חדש'!$A$7:$J$494</definedName>
  </definedNames>
  <calcPr calcId="145621"/>
</workbook>
</file>

<file path=xl/calcChain.xml><?xml version="1.0" encoding="utf-8"?>
<calcChain xmlns="http://schemas.openxmlformats.org/spreadsheetml/2006/main">
  <c r="G403" i="8" l="1"/>
  <c r="G231" i="8" l="1"/>
  <c r="G230" i="8"/>
  <c r="G232" i="8"/>
  <c r="G229" i="8"/>
  <c r="G228" i="8"/>
  <c r="G360" i="8"/>
  <c r="E489" i="8" l="1"/>
  <c r="E471" i="8" l="1"/>
  <c r="E472" i="8"/>
  <c r="E473" i="8"/>
  <c r="E474" i="8"/>
  <c r="E475" i="8"/>
  <c r="E476" i="8"/>
  <c r="E477" i="8"/>
  <c r="E478" i="8"/>
  <c r="E479" i="8"/>
  <c r="E480" i="8"/>
  <c r="E481" i="8"/>
  <c r="E482" i="8"/>
  <c r="E483" i="8"/>
  <c r="E484" i="8"/>
  <c r="E485" i="8"/>
  <c r="E486" i="8"/>
  <c r="E487" i="8"/>
  <c r="E488" i="8"/>
  <c r="E490" i="8"/>
  <c r="G188" i="8"/>
  <c r="G350" i="8"/>
  <c r="G388" i="8" l="1"/>
  <c r="G387" i="8"/>
  <c r="G390" i="8" l="1"/>
  <c r="G392" i="8" s="1"/>
  <c r="F487" i="8" s="1"/>
  <c r="G313" i="8"/>
  <c r="G312" i="8"/>
  <c r="G311" i="8"/>
  <c r="G310" i="8"/>
  <c r="G309" i="8"/>
  <c r="G308" i="8"/>
  <c r="G307" i="8"/>
  <c r="G306" i="8"/>
  <c r="G305" i="8"/>
  <c r="G304" i="8"/>
  <c r="G303" i="8"/>
  <c r="G302" i="8"/>
  <c r="G301" i="8"/>
  <c r="G300" i="8"/>
  <c r="G299" i="8"/>
  <c r="G298" i="8"/>
  <c r="G297" i="8"/>
  <c r="G296" i="8"/>
  <c r="G295" i="8"/>
  <c r="G294" i="8"/>
  <c r="G293" i="8"/>
  <c r="G292" i="8"/>
  <c r="G291" i="8"/>
  <c r="G290" i="8"/>
  <c r="G289" i="8"/>
  <c r="G288" i="8"/>
  <c r="G287" i="8"/>
  <c r="G286" i="8"/>
  <c r="G285" i="8"/>
  <c r="G284" i="8"/>
  <c r="G283" i="8"/>
  <c r="G282" i="8"/>
  <c r="G281" i="8"/>
  <c r="G280" i="8"/>
  <c r="G279" i="8"/>
  <c r="G278" i="8"/>
  <c r="G277" i="8"/>
  <c r="G276" i="8"/>
  <c r="G275" i="8"/>
  <c r="G274" i="8"/>
  <c r="G273" i="8"/>
  <c r="G272" i="8"/>
  <c r="G271" i="8"/>
  <c r="G270" i="8"/>
  <c r="G269" i="8"/>
  <c r="G268" i="8"/>
  <c r="G267" i="8"/>
  <c r="G266" i="8"/>
  <c r="G265" i="8"/>
  <c r="G264" i="8"/>
  <c r="G263" i="8"/>
  <c r="G262" i="8"/>
  <c r="C487" i="8" l="1"/>
  <c r="G314" i="8"/>
  <c r="G316" i="8" s="1"/>
  <c r="F482" i="8" s="1"/>
  <c r="G404" i="8"/>
  <c r="G375" i="8"/>
  <c r="G376" i="8"/>
  <c r="G377" i="8"/>
  <c r="G378" i="8"/>
  <c r="G379" i="8"/>
  <c r="G374" i="8"/>
  <c r="G359" i="8"/>
  <c r="G361" i="8"/>
  <c r="G362" i="8"/>
  <c r="G363" i="8"/>
  <c r="G364" i="8"/>
  <c r="G365" i="8"/>
  <c r="G366" i="8"/>
  <c r="G358" i="8"/>
  <c r="G349" i="8"/>
  <c r="G351" i="8" s="1"/>
  <c r="G322" i="8"/>
  <c r="G323" i="8"/>
  <c r="G324" i="8"/>
  <c r="G325" i="8"/>
  <c r="G326" i="8"/>
  <c r="G327" i="8"/>
  <c r="G328" i="8"/>
  <c r="G329" i="8"/>
  <c r="G330" i="8"/>
  <c r="G331" i="8"/>
  <c r="G332" i="8"/>
  <c r="G333" i="8"/>
  <c r="G334" i="8"/>
  <c r="G335" i="8"/>
  <c r="G336" i="8"/>
  <c r="G337" i="8"/>
  <c r="G338" i="8"/>
  <c r="G339" i="8"/>
  <c r="G340" i="8"/>
  <c r="G341" i="8"/>
  <c r="G321" i="8"/>
  <c r="G242" i="8"/>
  <c r="G243" i="8"/>
  <c r="G244" i="8"/>
  <c r="G245" i="8"/>
  <c r="G246" i="8"/>
  <c r="G247" i="8"/>
  <c r="G248" i="8"/>
  <c r="G249" i="8"/>
  <c r="G250" i="8"/>
  <c r="G251" i="8"/>
  <c r="G252" i="8"/>
  <c r="G253" i="8"/>
  <c r="G254" i="8"/>
  <c r="G241" i="8"/>
  <c r="G223" i="8"/>
  <c r="G224" i="8"/>
  <c r="G225" i="8"/>
  <c r="G226" i="8"/>
  <c r="G227" i="8"/>
  <c r="G233" i="8"/>
  <c r="G222" i="8"/>
  <c r="G198" i="8" l="1"/>
  <c r="G199" i="8"/>
  <c r="G200" i="8"/>
  <c r="G201" i="8"/>
  <c r="G202" i="8"/>
  <c r="G203" i="8"/>
  <c r="G204" i="8"/>
  <c r="G205" i="8"/>
  <c r="G206" i="8"/>
  <c r="G207" i="8"/>
  <c r="G208" i="8"/>
  <c r="G209" i="8"/>
  <c r="G210" i="8"/>
  <c r="G211" i="8"/>
  <c r="G212" i="8"/>
  <c r="G213" i="8"/>
  <c r="G214" i="8"/>
  <c r="G197" i="8"/>
  <c r="G185" i="8"/>
  <c r="G186" i="8"/>
  <c r="G187" i="8"/>
  <c r="G189" i="8"/>
  <c r="G184" i="8"/>
  <c r="G172" i="8" l="1"/>
  <c r="G173" i="8"/>
  <c r="G174" i="8"/>
  <c r="G175" i="8"/>
  <c r="G176" i="8"/>
  <c r="G151" i="8"/>
  <c r="G152" i="8"/>
  <c r="G153" i="8"/>
  <c r="G154" i="8"/>
  <c r="G155" i="8"/>
  <c r="G156" i="8"/>
  <c r="G157" i="8"/>
  <c r="G158" i="8"/>
  <c r="G159" i="8"/>
  <c r="G160" i="8"/>
  <c r="G161" i="8"/>
  <c r="G162" i="8"/>
  <c r="G163" i="8"/>
  <c r="G164" i="8"/>
  <c r="G150" i="8"/>
  <c r="G126" i="8"/>
  <c r="G127" i="8"/>
  <c r="G128" i="8"/>
  <c r="G129" i="8"/>
  <c r="G130" i="8"/>
  <c r="G131" i="8"/>
  <c r="G132" i="8"/>
  <c r="G133" i="8"/>
  <c r="G134" i="8"/>
  <c r="G135" i="8"/>
  <c r="G136" i="8"/>
  <c r="G137" i="8"/>
  <c r="G138" i="8"/>
  <c r="G139" i="8"/>
  <c r="G140" i="8"/>
  <c r="G141" i="8"/>
  <c r="G142" i="8"/>
  <c r="G125" i="8"/>
  <c r="G83" i="8"/>
  <c r="G84" i="8"/>
  <c r="G85" i="8"/>
  <c r="G86" i="8"/>
  <c r="G87" i="8"/>
  <c r="G88" i="8"/>
  <c r="G89" i="8"/>
  <c r="G90" i="8"/>
  <c r="G91" i="8"/>
  <c r="G92" i="8"/>
  <c r="G93" i="8"/>
  <c r="G94" i="8"/>
  <c r="G95" i="8"/>
  <c r="G96" i="8"/>
  <c r="G97" i="8"/>
  <c r="G98" i="8"/>
  <c r="G99" i="8"/>
  <c r="G100" i="8"/>
  <c r="G101" i="8"/>
  <c r="G102" i="8"/>
  <c r="G103" i="8"/>
  <c r="G104" i="8"/>
  <c r="G105" i="8"/>
  <c r="G106" i="8"/>
  <c r="G107" i="8"/>
  <c r="G108" i="8"/>
  <c r="G109" i="8"/>
  <c r="G110" i="8"/>
  <c r="G111" i="8"/>
  <c r="G112" i="8"/>
  <c r="G113" i="8"/>
  <c r="G114" i="8"/>
  <c r="G115" i="8"/>
  <c r="G116" i="8"/>
  <c r="G117" i="8"/>
  <c r="G82" i="8"/>
  <c r="G69" i="8"/>
  <c r="G70" i="8"/>
  <c r="G71" i="8"/>
  <c r="G72" i="8"/>
  <c r="G68" i="8"/>
  <c r="G47" i="8"/>
  <c r="G48" i="8"/>
  <c r="G49" i="8"/>
  <c r="G50" i="8"/>
  <c r="G51" i="8"/>
  <c r="G52" i="8"/>
  <c r="G53" i="8"/>
  <c r="G54" i="8"/>
  <c r="G55" i="8"/>
  <c r="G56" i="8"/>
  <c r="G57" i="8"/>
  <c r="G58" i="8"/>
  <c r="G59" i="8"/>
  <c r="G46" i="8"/>
  <c r="G12" i="8"/>
  <c r="G13" i="8"/>
  <c r="G14" i="8"/>
  <c r="G15" i="8"/>
  <c r="G16" i="8"/>
  <c r="G17" i="8"/>
  <c r="G18" i="8"/>
  <c r="G19" i="8"/>
  <c r="G20" i="8"/>
  <c r="G21" i="8"/>
  <c r="G22" i="8"/>
  <c r="G23" i="8"/>
  <c r="G24" i="8"/>
  <c r="G25" i="8"/>
  <c r="G26" i="8"/>
  <c r="G27" i="8"/>
  <c r="G28" i="8"/>
  <c r="G29" i="8"/>
  <c r="G30" i="8"/>
  <c r="G31" i="8"/>
  <c r="G32" i="8"/>
  <c r="G33" i="8"/>
  <c r="G34" i="8"/>
  <c r="G35" i="8"/>
  <c r="G36" i="8"/>
  <c r="G37" i="8"/>
  <c r="G11" i="8"/>
  <c r="G10" i="8"/>
  <c r="C458" i="8" l="1"/>
  <c r="C490" i="8" l="1"/>
  <c r="C460" i="8"/>
  <c r="F490" i="8" s="1"/>
  <c r="G405" i="8"/>
  <c r="C488" i="8" l="1"/>
  <c r="G407" i="8"/>
  <c r="F488" i="8" s="1"/>
  <c r="C484" i="8" l="1"/>
  <c r="G353" i="8"/>
  <c r="F484" i="8" s="1"/>
  <c r="G60" i="8"/>
  <c r="G165" i="8"/>
  <c r="G234" i="8"/>
  <c r="G215" i="8"/>
  <c r="G118" i="8"/>
  <c r="G190" i="8"/>
  <c r="G177" i="8"/>
  <c r="G73" i="8"/>
  <c r="G367" i="8"/>
  <c r="G255" i="8"/>
  <c r="G342" i="8"/>
  <c r="C482" i="8"/>
  <c r="G143" i="8"/>
  <c r="G380" i="8"/>
  <c r="G38" i="8"/>
  <c r="G40" i="8" s="1"/>
  <c r="F471" i="8" s="1"/>
  <c r="C486" i="8" l="1"/>
  <c r="G382" i="8"/>
  <c r="F486" i="8" s="1"/>
  <c r="C481" i="8"/>
  <c r="G257" i="8"/>
  <c r="F481" i="8" s="1"/>
  <c r="C473" i="8"/>
  <c r="G75" i="8"/>
  <c r="F473" i="8" s="1"/>
  <c r="C478" i="8"/>
  <c r="G192" i="8"/>
  <c r="F478" i="8" s="1"/>
  <c r="C479" i="8"/>
  <c r="G217" i="8"/>
  <c r="F479" i="8" s="1"/>
  <c r="C476" i="8"/>
  <c r="G167" i="8"/>
  <c r="F476" i="8" s="1"/>
  <c r="C475" i="8"/>
  <c r="G145" i="8"/>
  <c r="F475" i="8" s="1"/>
  <c r="C483" i="8"/>
  <c r="G344" i="8"/>
  <c r="F483" i="8" s="1"/>
  <c r="C485" i="8"/>
  <c r="G369" i="8"/>
  <c r="F485" i="8" s="1"/>
  <c r="C477" i="8"/>
  <c r="G179" i="8"/>
  <c r="F477" i="8" s="1"/>
  <c r="C474" i="8"/>
  <c r="G120" i="8"/>
  <c r="F474" i="8" s="1"/>
  <c r="C480" i="8"/>
  <c r="G236" i="8"/>
  <c r="F480" i="8" s="1"/>
  <c r="C472" i="8"/>
  <c r="G62" i="8"/>
  <c r="F472" i="8" s="1"/>
  <c r="C471" i="8"/>
  <c r="C489" i="8" l="1"/>
  <c r="F465" i="8" s="1"/>
  <c r="F489" i="8" s="1"/>
  <c r="F491" i="8" l="1"/>
  <c r="F492" i="8" s="1"/>
  <c r="F493" i="8" s="1"/>
</calcChain>
</file>

<file path=xl/sharedStrings.xml><?xml version="1.0" encoding="utf-8"?>
<sst xmlns="http://schemas.openxmlformats.org/spreadsheetml/2006/main" count="1210" uniqueCount="468">
  <si>
    <t>סעיף במפרט</t>
  </si>
  <si>
    <t>יחידת חישוב</t>
  </si>
  <si>
    <t>הערות</t>
  </si>
  <si>
    <t>סה"כ</t>
  </si>
  <si>
    <t>קומפלט</t>
  </si>
  <si>
    <t xml:space="preserve">שולחן שליטה ובקרה למשל"ט </t>
  </si>
  <si>
    <t>כסא משרדי</t>
  </si>
  <si>
    <t>יח'</t>
  </si>
  <si>
    <t>מסד ציוד, כולל כל הנדרש במפרט</t>
  </si>
  <si>
    <t xml:space="preserve">שעון ביקורים כולל ההתקנה והשילוב עם יחידת ההפעלה בהתאם לנדרש במפרט </t>
  </si>
  <si>
    <t xml:space="preserve">יחידת ההפעלה ופיקוד לשני שעוני ביקורים כולל ההתקנה, הפעלה ושילוב עם מערכות אחרות בהתאם לנדרש במפרט </t>
  </si>
  <si>
    <t xml:space="preserve">סבסבת גבוהה לתנאי חוץ, כולל כל הנדרש במפרט כולל זמזם וקופסאות הפעלה מקומיות </t>
  </si>
  <si>
    <t xml:space="preserve">סבסבת גבוהה לתנאי פנים, כולל כל הנדרש במפרט כולל זמזם וקופסאות הפעלה מקומיות </t>
  </si>
  <si>
    <t xml:space="preserve">סבסבת נמוכה לתנאי פנים, כולל כל הנדרש במפרט כולל זמזם וקופסאות הפעלה מקומיות </t>
  </si>
  <si>
    <t>שילוב מערכות של קבלנים אחרים בשולחן הבקרה במשל"ט</t>
  </si>
  <si>
    <t>מדפסת כולל אספקה התקנה וכולל כל הנדרש במפרט</t>
  </si>
  <si>
    <t>שילוב מערכת שליטה חשמלית על שערי הרכב למערכת הבקר התעשייתי והשליטה ממסך המגע כולל החיווט, ההתקנה ושילוב במערכת</t>
  </si>
  <si>
    <t xml:space="preserve">לחצן "ערנות זקיף", כולל זמזם כולל החיווט, ההתקנה ושילוב עם מערכת ערנות זקיף בחדר הבקרה </t>
  </si>
  <si>
    <t xml:space="preserve">לחצן "ערנות זקיף",  ללא זמזם כולל החיווט, ההתקנה ושילוב עם מערכת ערנות זקיף בחדר הבקרה </t>
  </si>
  <si>
    <t>לחצן מצוקה קווי שולחני ל"יומן" וחדרים כולל החיווט, ההתקנה ושילוב במערכת</t>
  </si>
  <si>
    <t>לחצן מצוקה קווי לחדר חיפושים מסוג "בהלה" - כולל החיווט, ההתקנה ושילוב במערכת</t>
  </si>
  <si>
    <t>לחצן מצוקה מסוג "פטרייה" - כולל החיווט, ההתקנה ושילוב במערכת</t>
  </si>
  <si>
    <t>לחצן יציאה עצמית כולל החיווט, ההתקנה ושילוב במערכת</t>
  </si>
  <si>
    <t xml:space="preserve">שילוב מערכת טמ"ס כולל: תכנון, התקנה הרכבה והפעלה, אינטגרציה עם מערכות אחרות עפ"י המפרט. </t>
  </si>
  <si>
    <t>XXXXX</t>
  </si>
  <si>
    <t>מקלדת  פונקציונאלית לשליטה ובקרה על המטריצה ללא ג'ויסטיק</t>
  </si>
  <si>
    <t>מקלדת  פונקציונאלית לשליטה ובקרה על המטריצה כוללת  ג'ויסטיק</t>
  </si>
  <si>
    <t>אספקה, התקנה והפעלה של כרטיס הרחבה 16 כניסות למטריצה.</t>
  </si>
  <si>
    <t>אספקה, התקנה והפעלה של כרטיס הרחבה 8 יציאות למטריצה.</t>
  </si>
  <si>
    <t>מיקרופון לערוץ השמע במערכת הקלטת הוידאו כולל התקנה וכל הנדרש במפרט</t>
  </si>
  <si>
    <t>מגבר חלוקת וידאו 1:8 - כניסה אחת, 8 יציאות</t>
  </si>
  <si>
    <t>מגבר חלוקת וידאו 1:4 - כניסה אחת, 4 יציאות</t>
  </si>
  <si>
    <t>מגבר חלוקת וידאו 1:2- כניסה אחת, 2 יציאות</t>
  </si>
  <si>
    <t>יחידת פיקוד למצלמות ממונעות.</t>
  </si>
  <si>
    <t>שילוב מערכת האינטרקום כולל: תכנון, קופסאות החיבורים, התקנה, הרכבה, הפעלה ואינטגרציה עם מטרכות אחרות עפ"י המפרט</t>
  </si>
  <si>
    <t>שלוחה משרדית כולל קופסת חיבורים, התקנה והפעלה</t>
  </si>
  <si>
    <t>שלוחת דלת להתקנה תה"ט, כולל גגון הגנה במידת הצורך, התקנה והפעלה</t>
  </si>
  <si>
    <t>שלוחת דלת להתקנה עה"ט, כולל גגון הגנה במידת הצורך, התקנה והפעלה</t>
  </si>
  <si>
    <t>אינטרקום חלון</t>
  </si>
  <si>
    <t>לוח חשמל למערכות הביטחון כולל התקנה הרכבה והפעלת המערכת עפ"י המפרט</t>
  </si>
  <si>
    <t>שילוב מערכת הכריזה כולל: תכנון, התקנה, הרכבה, הפעלה ואינטגרציה עם מערכות השליטה והבקרה ב"יומנים" , במכלולים ובמשל"ט עפ"י האמור בסעיפי המפרט</t>
  </si>
  <si>
    <t>מילואת כריזה בשולחן הבקרה כולל התקנה הרכבה והפעלת המערכת עפ"י המפרט</t>
  </si>
  <si>
    <t>רמקול שופר כולל אספקה, התקנה והפעלה עפ"י המפרט</t>
  </si>
  <si>
    <t>קופסאת רשת לרמקול שופר כולל אספקה, התקנה והפעלה עפ"י המפרט</t>
  </si>
  <si>
    <t>רמקול קוני מזווד בתיבת מתכת כולל אספקה, התקנה והפעלה עפ"י המפרט</t>
  </si>
  <si>
    <t>רמקול קוני להתקנה בתקרה דקורטיבית כולל אספקה, התקנה והפעלה עפ"י המפרט</t>
  </si>
  <si>
    <t>מיקרופון שולחני כולל אספקה, התקנה והפעלה עפ"י המפרט</t>
  </si>
  <si>
    <t>מיקרופון ידני עם חוט מסולסל כולל אספקה, התקנה והפעלה עפ"י המפרט</t>
  </si>
  <si>
    <t>רמקול מוניטור כולל אספקה, התקנה והפעלה עפ"י המפרט</t>
  </si>
  <si>
    <t>התקנת מערכת סיבים אופטיים כולל תכנון, התקנה, הפעלה, אינטגרציה וחיבור של מערכת האופטית עם מערכות אחרות עפ"י דרישות המפרט</t>
  </si>
  <si>
    <t>מטר</t>
  </si>
  <si>
    <t>אספקה והתקנה של יחידת המרה לאותות שמע למערכת הכריזה</t>
  </si>
  <si>
    <t>שלוחת דלת עם מצלמה</t>
  </si>
  <si>
    <t>מתאם לפתיחת דלת</t>
  </si>
  <si>
    <t>קורא תגים מגנטיים</t>
  </si>
  <si>
    <t>קורא טביעת אצבע</t>
  </si>
  <si>
    <t>מנעול אלקטרומגנטי</t>
  </si>
  <si>
    <t>לחצן שבירה ליציאה בחירום</t>
  </si>
  <si>
    <t>מבריח מזיקים אולטראסוני</t>
  </si>
  <si>
    <t>צנרת פלסטית 16 מ"מ</t>
  </si>
  <si>
    <t>צנרת פלסטית 23 מ"מ</t>
  </si>
  <si>
    <t>4X18AWG</t>
  </si>
  <si>
    <t>RG59/BU</t>
  </si>
  <si>
    <t>RG11U</t>
  </si>
  <si>
    <t>3X2X6005 Twisted</t>
  </si>
  <si>
    <t>3X1.5</t>
  </si>
  <si>
    <t>3X2.5</t>
  </si>
  <si>
    <t>יחידת דחיסת וידאו לרכב</t>
  </si>
  <si>
    <t>זוג גלאים - משדר / מקלט</t>
  </si>
  <si>
    <t>גלאי סיסמי</t>
  </si>
  <si>
    <t>טלפון שבת</t>
  </si>
  <si>
    <t>עט שבת</t>
  </si>
  <si>
    <t>ארון מתכת לזיווד הרכזת וכל הרכיבים הנלווים</t>
  </si>
  <si>
    <t>צופר / נצנץ להתקנה בתנאי חוץ</t>
  </si>
  <si>
    <t>צופר נצנץ להתקנה בתנאי פנים</t>
  </si>
  <si>
    <t>מחסום זרוע מהיר לרכב  כולל מנגנוני בטיחות, מערכת פיקוד קווית וכל היתר הנדרש במפרט.</t>
  </si>
  <si>
    <t xml:space="preserve">גלאי נוכחות רכב מבוסס לולאה טמונה בכביש כולל כל עבודות החפירה, החרוץ והחזרת המצב לקדמותו כנדרש במפרט </t>
  </si>
  <si>
    <t>אספקה והתקנה למנעול טריקה מכאני  מסוג אהרוני הכולל צילינדר מכאני  חד כיווני</t>
  </si>
  <si>
    <t>אספקה והתקנה למנעול טריקה מכאני  מסוג אהרוני הכולל צילינדר מכאני  דו כיווני</t>
  </si>
  <si>
    <t>אספקה והתקנה למנעול חשמלי מסוג אהרוני הכולל צילינדר מכאני חד כיווני</t>
  </si>
  <si>
    <t>אספקה והתקנה למנעול חשמלי מסוג אהרוני הכולל צילינדר מכאני דו כיווני</t>
  </si>
  <si>
    <t>שילוט  כולל כל  הנדרש במפרטים</t>
  </si>
  <si>
    <t>לא לתמחור, כלול במחיר המערכת</t>
  </si>
  <si>
    <t>תיעוד כולל כל  הנדרש במפרטים</t>
  </si>
  <si>
    <t>הדרכה כולל כל  הנדרש במפרטים</t>
  </si>
  <si>
    <t>בדיקות קבלה כולל כל  הנדרש במפרטים</t>
  </si>
  <si>
    <t>אחריות כולל כל  הנדרש במפרטים</t>
  </si>
  <si>
    <t xml:space="preserve">הדרכה ייעודית  עפ"י בקשת המזמין מעבר לדרישת המפרט </t>
  </si>
  <si>
    <t>שעות עבודה לטכנאי</t>
  </si>
  <si>
    <t>שעה</t>
  </si>
  <si>
    <t>שעות עבודה למהנדס</t>
  </si>
  <si>
    <t>שילוט, תיעוד, הדרכה, בדיקות קבלה ואחריות</t>
  </si>
  <si>
    <t>סה"כ לאחר הנחה</t>
  </si>
  <si>
    <t>מע"מ</t>
  </si>
  <si>
    <t>כמות</t>
  </si>
  <si>
    <t>אחוז הנחה</t>
  </si>
  <si>
    <t>פרק 14 - שער מגנומטר</t>
  </si>
  <si>
    <t>מחוז דרום</t>
  </si>
  <si>
    <t>קציעות</t>
  </si>
  <si>
    <t>סהרונים</t>
  </si>
  <si>
    <t>מחוז מרכז</t>
  </si>
  <si>
    <t>עופר</t>
  </si>
  <si>
    <t>מחוז צפון</t>
  </si>
  <si>
    <t>כרמל</t>
  </si>
  <si>
    <t>מגידו</t>
  </si>
  <si>
    <t>נפחא</t>
  </si>
  <si>
    <t>רמון</t>
  </si>
  <si>
    <t>חולות</t>
  </si>
  <si>
    <t xml:space="preserve">אשל </t>
  </si>
  <si>
    <t>אלה</t>
  </si>
  <si>
    <t>איילון</t>
  </si>
  <si>
    <t>מעשיהו</t>
  </si>
  <si>
    <t>נ"ת</t>
  </si>
  <si>
    <t>גבעון</t>
  </si>
  <si>
    <t>ניתן מר"ש ומג"ן</t>
  </si>
  <si>
    <t>הדרים</t>
  </si>
  <si>
    <t>השרון</t>
  </si>
  <si>
    <t>בימ"ר י-ם</t>
  </si>
  <si>
    <t>בימ"ר ת"א</t>
  </si>
  <si>
    <t>חרמון</t>
  </si>
  <si>
    <t>שיטה</t>
  </si>
  <si>
    <t>גלבוע</t>
  </si>
  <si>
    <t>נציבות י-ם</t>
  </si>
  <si>
    <t>נציבות רמלה</t>
  </si>
  <si>
    <t>נחשון - רמלה</t>
  </si>
  <si>
    <t>מצדה</t>
  </si>
  <si>
    <t>בצ"מ (רוקחות, מנ"ט, בצ"מ)</t>
  </si>
  <si>
    <t>תיאור - ביצוע העבודה ע"פ סעיף במפרט</t>
  </si>
  <si>
    <t>מערכת שליטה ובקרה למשל"ט מבוססת בקר תעשייתי כולל השילוב "יומנים" ומכלולים נוספים וכן כל מעגליInput/output , התחברות למערכות אחרות וכל המודולים והתוכנות, התקנה, הרכבה והפעלה – קומפלט וכל הנדרש במפרט.</t>
  </si>
  <si>
    <t>מסך שליטה ובקרה מסוג Touch Screen בגודל "19 המיועד להתקנה בשולחן בקרה במודול "19 הכולל אפשרות הצגת וידאו כולל אספקה התקנה וכולל כל הנדרש במפרט</t>
  </si>
  <si>
    <t>גלאי מגנטי שקוע בקוטר 3/4" או 1" כדוגמת SENTROL דגם 1076H או שווה ערך כולל החיווט, ההתקנה ושילוב במערכת</t>
  </si>
  <si>
    <t>גלאי מגנטי להתקנה חיצונית Heavy Duty-  SENTROL דגם 2507H או שווה ערך כולל החיווט, ההתקנה ושילוב במערכת</t>
  </si>
  <si>
    <t>צגים</t>
  </si>
  <si>
    <t xml:space="preserve">מטריצה ממוחשבת 128 כניסות 32 יציאות, כולל כל עבודות ההתקנה ושילוב עם שאר מערכות השליטה והבקרה כנדרש במפרטים. </t>
  </si>
  <si>
    <t xml:space="preserve">מטריצה ממוחשבת 96 כניסות 16 יציאות, כולל כל עבודות ההתקנה ושילוב עם שאר מערכות השליטה והבקרה כנדרש במפרטים. </t>
  </si>
  <si>
    <t>מטריצה ממוחשבת 48 כניסות 8 יציאות, כולל כל עבודות ההתקנה ושילוב עם שאר מערכות השליטה והבקרה כנדרש במפרטים.</t>
  </si>
  <si>
    <t>מטריצה ממוחשבת 32 כניסות 8 יציאות, כולל כל עבודות ההתקנה ושילוב עם שאר מערכות השליטה והבקרה כנדרש במפרטים.</t>
  </si>
  <si>
    <t>מטריצה ממוחשבת 16 כניסות 4 יציאות, כולל כל עבודות ההתקנה ושילוב עם שאר מערכות השליטה והבקרה כנדרש במפרטים.</t>
  </si>
  <si>
    <t>מפצל מסך QUAD כולל כל עבודות ההתקנה ושילוב עם שאר מערכות השליטה והבקרה כנדרש במפרט.</t>
  </si>
  <si>
    <t>מפצל מסך מולטיפלקסר 16 כניסות כולל כל עבודות ההתקנה ושילוב עם שאר מערכות השליטה והבקרה כנדרש במפרט.</t>
  </si>
  <si>
    <t xml:space="preserve">מוניטור LCD 19” כולל כל עבודות ההתקנה ושילוב עם שאר מערכות השליטה והבקרה כנדרש במפרט. </t>
  </si>
  <si>
    <t xml:space="preserve">מסך LCD שטוח "42 כולל כל עבודות ההתקנה ושילוב עם שאר מערכות השליטה והבקרה כנדרש במפרט. </t>
  </si>
  <si>
    <t xml:space="preserve">מסך LCD שטוח "37 כולל כל עבודות ההתקנה ושילוב עם שאר מערכות השליטה והבקרה כנדרש במפרט. </t>
  </si>
  <si>
    <t xml:space="preserve">מסך LCD שטוח "32 כולל כל עבודות ההתקנה ושילוב עם שאר מערכות השליטה והבקרה כנדרש במפרט. </t>
  </si>
  <si>
    <t xml:space="preserve">מסך LCD שטוח "26 כולל כל עבודות ההתקנה ושילוב עם שאר מערכות השליטה והבקרה כנדרש במפרט. </t>
  </si>
  <si>
    <t xml:space="preserve">מצלמה צבע Mini Dome כולל עדשה מובנית Varifocal מתאימה וכל הנדרש במפרטים כולל החיוט, ההתקנה ושילוב במערכת </t>
  </si>
  <si>
    <t>עמוד 12 מטר וזרוע להתקנת מצלמות חיצונית ממונעת ו/או קבועה, Dome כולל ההתקנה</t>
  </si>
  <si>
    <t>עמוד 4 מטר וזרוע להתקנת מצלמות חיצונית ממונעת ו/או קבועה, Dome כולל ההתקנה</t>
  </si>
  <si>
    <t>עמוד 2  מטר וזרוע להתקנת מצלמות חיצונית ממונעת ו/או קבועה, Dome  כולל ההתקנה</t>
  </si>
  <si>
    <t>כבל פיקוד למצלמת PTZ</t>
  </si>
  <si>
    <t>רכזת אינטרקום, ל- 24 שלוחות לפחות, כולל ספקי כח, חיווט, קופסאות חיבורים, התקנה, הפעלה ושילוב במערכת עפ"י המפרט</t>
  </si>
  <si>
    <t>כרטיס הרחבה ל- 4 או 6 מינויים</t>
  </si>
  <si>
    <t>מערכת אינטרקום ביקורים ל- 6 עמדות ביקור</t>
  </si>
  <si>
    <t>מערכת אינטרקום ביקורים ל- 12 עמדות ביקור</t>
  </si>
  <si>
    <t>מערכת אינטרקום ביקורים הכוללת 4 שפופרות</t>
  </si>
  <si>
    <t>מערכת UPS 1KVA לפחות, חד פאזי, כולל התקנה הרכבה והפעלת המערכת עפ"י המפרט</t>
  </si>
  <si>
    <t>מערכת UPS 3KVA לפחות, חד פאזי, כולל התקנה הרכבה והפעלת המערכת עפ"י המפרט</t>
  </si>
  <si>
    <t>מערכת UPS 5KVA לפחות, חד פאזי, כולל התקנה הרכבה והפעלת המערכת עפ"י המפרט</t>
  </si>
  <si>
    <t>מערכת UPS 10KVA לפחות, חד פאזי, כולל התקנה הרכבה והפעלת המערכת עפ"י המפרט</t>
  </si>
  <si>
    <t>מערכת UPS 10KVA לפחות, תלת פאזי, כולל התקנה הרכבה והפעלת המערכת עפ"י המפרט</t>
  </si>
  <si>
    <t>מגבר כריזה 120W כולל ערבל, גונג, התקנה הרכבה והפעלת המערכת עפ"י המפרט</t>
  </si>
  <si>
    <t>מגבר כריזה 240W כולל ערבל, גונג, התקנה הרכבה והפעלת המערכת עפ"י המפרט</t>
  </si>
  <si>
    <t>מיקרופון צוואר גמיש – Goose Neck כולל אספקה, התקנה והפעלה עפ"י המפרט</t>
  </si>
  <si>
    <t>פיקוד כריזה מרוחק על גבי תשתית IP</t>
  </si>
  <si>
    <t>אספקה והתקנה של כבל אופטי 24 סיבים מסוג Multimode משוריין</t>
  </si>
  <si>
    <t>אספקה והתקנה של כבל אופטי 12 סיבים מסוג Multimode משוריין</t>
  </si>
  <si>
    <t>אספקה והתקנת ארון תקשורת אופטית ל- 24/12 סיב כולל ספק כח, סרגלי חיבורים, זנבונים, מגשרים אופטיים, מפסק טמפר וכל היתר הנדרש עפ"י סעיפי המפרט הרלוונטיים.</t>
  </si>
  <si>
    <t>אספקה והתקנה של עורק המרה לאות DATA של מטריצת הוידאו</t>
  </si>
  <si>
    <t>אספקה והתקנה של יחידת המרה לאותות DATA למערכת איסוף ההתרעות</t>
  </si>
  <si>
    <t>אספקה והתקנה של יחידת המרה לאותות DATA למערכת בקר תעשייתי</t>
  </si>
  <si>
    <t>"סל" 19" לזיווד יחידות המרה במסד ציוד</t>
  </si>
  <si>
    <t>ערוץ מערכת גילוי תנועה VMD לתנאי חוץ כולל כל הנדרש במפרט</t>
  </si>
  <si>
    <t>צנרת פלדה 3/4"</t>
  </si>
  <si>
    <t>צנרת פלדה 1"</t>
  </si>
  <si>
    <t>צנרת פלדה 11/4"</t>
  </si>
  <si>
    <t>צנרת פלדה 11/2"</t>
  </si>
  <si>
    <t>צנרת פלדה 2"</t>
  </si>
  <si>
    <t>תעלת PVC 200X100</t>
  </si>
  <si>
    <t>תעלת PVC 120X60</t>
  </si>
  <si>
    <t>תעלת PVC 60X40</t>
  </si>
  <si>
    <t>תעלת PVC 40X25</t>
  </si>
  <si>
    <t>תעלת PVC 30X17</t>
  </si>
  <si>
    <t>תעלת PVC 15X15</t>
  </si>
  <si>
    <t>כבל פיקוד NYY 8 מוליכים להתקנה בתנאי חוץ</t>
  </si>
  <si>
    <t>כבל פיקוד NYY 12 מוליכים להתקנה בתנאי חוץ</t>
  </si>
  <si>
    <t>גלאי א.א. אקטיבי כפול קרן לטווח 50 מטר כולל התקנה ע"ג עמוד מתכת מגולוונת ו/או ע"ג קיר, בהתאם לנדרש במפרט</t>
  </si>
  <si>
    <t>גלאי א.א. אקטיבי כפול קרן לטווח 100 מטר כולל התקנה ע"ג עמוד מתכת מגולוונת ו/או ע"ג קיר, בהתאם לנדרש במפרט</t>
  </si>
  <si>
    <t>גלאי א.א. אקטיבי כפול קרן לטווח 200 מטר כולל התקנה ע"ג עמוד מתכת מגולוונת ו/או ע"ג קיר, בהתאם לנדרש במפרט</t>
  </si>
  <si>
    <t>גלאי א.א. אקטיבי כפול קרן לטווח 50 מטר כולל התקנה בעמוד גלאים, בהתאם לנדרש במפרט</t>
  </si>
  <si>
    <t>גלאי א.א. אקטיבי כפול קרן לטווח 100 מטר כולל התקנה בעמוד גלאים, בהתאם לנדרש במפרט</t>
  </si>
  <si>
    <t>גלאי א.א. אקטיבי כפול קרן לטווח 200 מטר כולל התקנה בעמוד גלאים, בהתאם לנדרש במפרט</t>
  </si>
  <si>
    <t>גלאי חיצוני משולב -  Dual Tech  - Outdoor</t>
  </si>
  <si>
    <t xml:space="preserve">כרטיס כניסות  ל- 8 כניסות למערכת איסוף התראות </t>
  </si>
  <si>
    <t xml:space="preserve">כרטיס כניסות  ל- 16 כניסות למערכת איסוף התראות </t>
  </si>
  <si>
    <t xml:space="preserve">כרטיס יציאות ל- 8 יציאות למערכת איסוף התראות </t>
  </si>
  <si>
    <t xml:space="preserve">כרטיס יציאות ל- 16 יציאות למערכת איסוף התראות </t>
  </si>
  <si>
    <t xml:space="preserve">רכזת התרעות ממוחשבת ל- 8 אזורים כולל תכנות, מצברי גיבוי וכל היתר הנדרש במפרט </t>
  </si>
  <si>
    <t>יחידת הרחבה ל- 8 אזורים נוספים</t>
  </si>
  <si>
    <t>לוח מקשים LCD כותב עברית</t>
  </si>
  <si>
    <t>גלאי מגנטי Heavy Duty כדוגמת Sentrol דגם 2204A או שווה ערך</t>
  </si>
  <si>
    <t>גלאי א.א. פסיבי פינתי כדוגמת Visonic דגם Next או ש"ע.</t>
  </si>
  <si>
    <t>גלאי א.א. פסיבי פינתי מתעלם מחיות מחמד, כדוגמת Visonic דגם Next-K9 או ש"ע.</t>
  </si>
  <si>
    <t>גלאי א.א. פסיבי תקרתי כדוגמת Visonic דגם Disc או ש"ע</t>
  </si>
  <si>
    <t>גלאי שבר זכוכית כדוגמת דגם Vitron תוצרת Risco או ש"ע</t>
  </si>
  <si>
    <t>גלאי כספת משולב VHL</t>
  </si>
  <si>
    <t>גלאי מכאני כדוגמת Sentrol 3025 או ש"ע</t>
  </si>
  <si>
    <t>לחצן מצוקה כדוגמת AMSECO דגם HUSK-1 או שווה ערך</t>
  </si>
  <si>
    <t>גלאי וילון Dual Tech להתקנה בתנאי חוץ - Outdoor, כדוגמת Maximum דגם CURTAIN-PM או ש"ע.</t>
  </si>
  <si>
    <t>גלאי חיצוני משולב -  Dual Tech  - Outdoor, כדוגמת - Rokonet סדרת WatchOUT או ש"ע</t>
  </si>
  <si>
    <t>מצלמה קבועה להתקנה בתנאי חוץ הכוללת תאורת IR מובנית</t>
  </si>
  <si>
    <t>שלט פיקוד אלחוטי כולל מקלט ו- 2 משדרים</t>
  </si>
  <si>
    <t>אספקה והתקנה למנעול טריקה מכאני  מסוג  FA125MC הכולל צילינדר מכאני חד כיווני</t>
  </si>
  <si>
    <t>אספקה והתקנה למנעול טריקה מכאני  מסוג  FA125MC הכולל צילינדר מכאני  דו כיווני</t>
  </si>
  <si>
    <t>אספקה והתקנה למנעול טריקה מכאני  מסוג FA9300 או ש"ע הכולל צילינדר מכאני  חד כיווני</t>
  </si>
  <si>
    <t>אספקה והתקנה למנעול טריקה מכאני  מסוג FA9300 או ש"ע הכולל צילינדר מכאני  דו כיווני</t>
  </si>
  <si>
    <t>אספקה והתקנה למנעול חשמלי מסוג FA NS 402MC הכולל צילינדר מכאני מסוג  מורטיס חד כיווני</t>
  </si>
  <si>
    <t>אספקה והתקנה למנעול חשמלי מסוג FA NS 406MC או ש"ע הכולל צילינדר מסוג מורטיס דו כיווני</t>
  </si>
  <si>
    <t>אספקה והתקנה למנעול חשמלי מסוג FA d9300 או ש"ע הכולל צילינדר מסוג מורטיס דו כיווני</t>
  </si>
  <si>
    <t>אספקה והתקנה מחזיר דלת סמוי 7970 Norton או שווה ערך</t>
  </si>
  <si>
    <t>אספקה והתקנה מחזיר דלת גלוי 7570 Norton  או שווה ערך</t>
  </si>
  <si>
    <t>אספקה והתקנה מחזיר דלת גלוי 350 Yale  או שווה ערך</t>
  </si>
  <si>
    <t>אספקה והתקנה ציר דלת חשמלי עד 140 ק"ג FA 4.5EH   או שווה ערך</t>
  </si>
  <si>
    <t>אינטרקום</t>
  </si>
  <si>
    <t>40 X תעלת פח סגורה 40</t>
  </si>
  <si>
    <t>40 X תעלת פח סגורה 60</t>
  </si>
  <si>
    <t>60 X תעלת פח סגורה 120</t>
  </si>
  <si>
    <t>100 Xתעלת פח סגורה 100</t>
  </si>
  <si>
    <t>200 Xתעלת פח סגורה 100</t>
  </si>
  <si>
    <t>300 Xתעלת פח סגורה 100</t>
  </si>
  <si>
    <t>400 Xתעלת פח סגורה 100</t>
  </si>
  <si>
    <t>40 X תעלת רשת 40</t>
  </si>
  <si>
    <t>40 X תעלת רשת 60</t>
  </si>
  <si>
    <t>60 X תעלת רשת 120</t>
  </si>
  <si>
    <t>4Xכבל 6005</t>
  </si>
  <si>
    <t>4X6005 כבל מסוכך</t>
  </si>
  <si>
    <t>6Xכבל 6005</t>
  </si>
  <si>
    <t>8Xכבל 6005</t>
  </si>
  <si>
    <t>12Xכבל 6005</t>
  </si>
  <si>
    <t>CAT 5e</t>
  </si>
  <si>
    <t>CAT 6A</t>
  </si>
  <si>
    <t>CAT 7A</t>
  </si>
  <si>
    <t>כבל סימטרי בזק 10 זוג</t>
  </si>
  <si>
    <t>כבל סימטרי בזק 26 זוג</t>
  </si>
  <si>
    <t>כבל סימטרי בזק 50 זוג</t>
  </si>
  <si>
    <t>כבל סימטרי בזק 100 זוג</t>
  </si>
  <si>
    <t>3X2Xכבל חשמל 0.5</t>
  </si>
  <si>
    <t>מנעולים</t>
  </si>
  <si>
    <t>שולחן שליטה ובקרה,2 מודולים 19” כולל כל הנדרש במפרט</t>
  </si>
  <si>
    <t>שולחן שליטה ובקרה, 3 מודולים 19” כולל כל הנדרש במפרט</t>
  </si>
  <si>
    <t>שולחן שליטה ובקרה, 4 מודולים 19” כולל כל הנדרש במפרט</t>
  </si>
  <si>
    <t>שולחן שליטה ובקרה, 5 מודולים 19” כולל כל הנדרש במפרט</t>
  </si>
  <si>
    <t>שער מגנומטר</t>
  </si>
  <si>
    <t>סה"כ עלות לפרק</t>
  </si>
  <si>
    <t>מסך שליטה ובקרה מסוג Touch Screen בגודל "22 המיועד להתקנה בשולחן בקרה במודול מתאים הכולל אפשרות הצגת וידאו כולל אספקה התקנה וכולל כל הנדרש במפרט</t>
  </si>
  <si>
    <t>התקנת מפסק מכאני לרבות אספקתו, טמפר בדלת ארון תקשורת וכד' כולל החיווט, ההתקנה ושילוב במערכת השליטה והבקרה</t>
  </si>
  <si>
    <t>לא לתמחור כלול בעלות אביזרים</t>
  </si>
  <si>
    <t xml:space="preserve">מצלמה ממונעת צבע יום/לילה בזיווד Dome להתקנה חיצונית.כולל העדשה, ההתקנה, כבילה וכול אביזרי החיבורים ושילוב במערכת. </t>
  </si>
  <si>
    <t>כבל מתח  למצלמות כולל ההתקנה וכול אביזרי החיבורים והתקנה חיצונית לא כולל מובלי תקשורת</t>
  </si>
  <si>
    <t>לא לתמחור</t>
  </si>
  <si>
    <t>מערכת הקלטה שמע ממוחשבת ל- 6 ערוצי שמע</t>
  </si>
  <si>
    <t>מערכת הקלטה שמע ממוחשבת ל- 12 ערוצי שמע</t>
  </si>
  <si>
    <t>מערכת הקלטה וידאו דיגיטלית STAND ALONE ל8 כניסות וידאו, כולל ביצוע הגדרות לפי דרישת המזמין, עבודות התכנות, אינטגרציה עם מערכת התראה, אספקה והתקנה של תכנות CLIENT וכל היתר הנדרש לעבודה תקינה לשביעות רצון המזמין</t>
  </si>
  <si>
    <t>עמדת מוניטור וידאו אינטרקום</t>
  </si>
  <si>
    <t>רגש טמפרטורה לחדר</t>
  </si>
  <si>
    <t>יחידת דחיסה וידאו נישאת</t>
  </si>
  <si>
    <t>מצלמת IP 1.5MPXL יום לילה פרוטוקול H264</t>
  </si>
  <si>
    <t>מצלמת 5MPXL HD יום/לילה כל תנאי מז"א VMD מובנה פרוטוקול H264</t>
  </si>
  <si>
    <t>כולל מכסה</t>
  </si>
  <si>
    <t>כולל מתח RG59/BU</t>
  </si>
  <si>
    <t>חייגן סלולרי לרכזת התרעה</t>
  </si>
  <si>
    <t>יומן - תפעול מסך מגע באמצעות עכבר "גרמא"</t>
  </si>
  <si>
    <t>קורא RFID</t>
  </si>
  <si>
    <t>פנל לחצנים בנוי בקופסא משופעת ,4 לחצנים כולל חריטה ,חיווט והתקנה כנדרש</t>
  </si>
  <si>
    <t>מערכת UPS 2KVA לפחות, חד פאזי, כולל התקנה הרכבה והפעלת המערכת עפ"י המפרט</t>
  </si>
  <si>
    <t>זמזם תזכורת מקומי</t>
  </si>
  <si>
    <t>ארון תקשורת בגודל 200X100, כולל כל הנדרש במפרט</t>
  </si>
  <si>
    <t>ארון תקשורת בגודל 100X100, כולל כל הנדרש במפרט</t>
  </si>
  <si>
    <t>ארון תקשורת בגודל 80X60, כולל כל הנדרש במפרט</t>
  </si>
  <si>
    <t>מסך שליטה ובקרה מסוג Touch Screen בגודל "17 המיועד להתקנה בשולחן בקרה במודול "19 הכולל אפשרות הצגת וידאו כולל אספקה התקנה וכולל כל הנדרש במפרט</t>
  </si>
  <si>
    <t>פרק 1 - אמצעים ומכלולים מכאניים</t>
  </si>
  <si>
    <t>גלאי מגנטי להתקנה על פני השטח - SENTROL דגם 1087TH או 1047 או שווה ערך כולל החיווט, ההתקנה ושילוב במערכת</t>
  </si>
  <si>
    <t>עמוד גלאים ללא גלאים בהתאם לנדרש במפרט</t>
  </si>
  <si>
    <t>בקר לשני קוראים</t>
  </si>
  <si>
    <t>בקר לארבעה קוראים</t>
  </si>
  <si>
    <t xml:space="preserve">מערכת בקרת כניסה עצמאית עד 32 קוראים, </t>
  </si>
  <si>
    <t xml:space="preserve">מערכת בקרת כניסה עצמאית עד 128 קוראים, </t>
  </si>
  <si>
    <t xml:space="preserve">קורא משולב טביעת אצבע וכרטיס </t>
  </si>
  <si>
    <t>אספקה והתקנה למנעול חשמלי מסוג FA121MC הכולל צילינדר מכאני חד כיווני</t>
  </si>
  <si>
    <t>אספקה והתקנה למנעול חשמלי מסוג FA126MC הכולל צילינדר מכאני  דו כיווני</t>
  </si>
  <si>
    <t>מנעול חשמלי לדלת מנהלתית</t>
  </si>
  <si>
    <t>תחנת עבודה למערכת הקלטה דיגיטלית כולל מחשב, מקלדת עכבר, מסך וכל היתר הנדרש במפרט</t>
  </si>
  <si>
    <t>עמוד 8 מטר וזרוע להתקנת מצלמות חיצונית ממונעת ו/או קבועה, Dome כולל ההתקנה</t>
  </si>
  <si>
    <t>ערנות זקיף</t>
  </si>
  <si>
    <t>שלוחת אינטרקום</t>
  </si>
  <si>
    <t>המחיר לשלוחה מלאה</t>
  </si>
  <si>
    <t>המחיר ליחידת קצה מלאה</t>
  </si>
  <si>
    <t>כריזה - מיקרופון GOOSE NECK ללא לחצן</t>
  </si>
  <si>
    <t>מצלמה קבועה להתקנה בתנאי פנים הכוללת תאורת IR מובנית</t>
  </si>
  <si>
    <t>דוחס / פורס ווידאו למצלמה בודדת</t>
  </si>
  <si>
    <t>דוחס / פורס ווידאו ל4 מצלמות</t>
  </si>
  <si>
    <t>אספקה והתקנה של עורק יחידת המרה לאות ווידאו 1:8 (8 וידאו ל 1 אופטי) כולל קצוות מלאים</t>
  </si>
  <si>
    <t>אספקה והתקנה של עורק יחידת המרה לאות ווידאו 1:4 (4 ווידאו ל 1 אופטי) כולל קצוות מלאים</t>
  </si>
  <si>
    <t>עורק - משדר / מקלט דו כיווני</t>
  </si>
  <si>
    <t>עורק - משדר / מקלט</t>
  </si>
  <si>
    <t>כולל רישיון לביצוע מלא של כלל האפשרויות</t>
  </si>
  <si>
    <t>המערכת כוללת שתי יחידות לניהול שיחה</t>
  </si>
  <si>
    <t xml:space="preserve">ראה שרטוט מצורף. כולל אספקה והתקנה באתר, כולל כלל ההכנות הנדרשות: תשתית, מסגרות לרבות חריטה, עמודי מסכים, זרועות, פודסטים וכד' </t>
  </si>
  <si>
    <t>אורך מוקד העדשה בהתאם לנדרש (עד 100 מטר כבילה ללא חיוב)</t>
  </si>
  <si>
    <t>עד 100 מטר כבילה ללא חיוב</t>
  </si>
  <si>
    <t>לתאי פיקוח, עד 100 מטר כבילה ללא חיוב</t>
  </si>
  <si>
    <t xml:space="preserve">             אחוז הנחה</t>
  </si>
  <si>
    <t xml:space="preserve">        סה"כ לאחר הנחה</t>
  </si>
  <si>
    <t>פרק 2 - מערכת שליטה ובקרה</t>
  </si>
  <si>
    <t>פרק 3 - מערכת פריצה</t>
  </si>
  <si>
    <t>פרק 4 - גלאים ולחצנים</t>
  </si>
  <si>
    <t>פרק 5 - מערכת טמ"ס</t>
  </si>
  <si>
    <t>פרק 6 - מטריצות</t>
  </si>
  <si>
    <t>פרק 16 - מע' "גרמא"</t>
  </si>
  <si>
    <t>פרק 7 - מערכות הקלטה</t>
  </si>
  <si>
    <t>פרק 8 - צגים</t>
  </si>
  <si>
    <t>פרק 9 - אינטרקום</t>
  </si>
  <si>
    <t>פרק 10 - מערכת גיבוי מתח</t>
  </si>
  <si>
    <t>פרק 11 - כריזה</t>
  </si>
  <si>
    <t>פרק 12 - כבילה ותשתיות</t>
  </si>
  <si>
    <t>פרק 13 - מנעולים</t>
  </si>
  <si>
    <t>פרק 15 - מע' בקרת כניסה עצמאית</t>
  </si>
  <si>
    <t xml:space="preserve">מחוז </t>
  </si>
  <si>
    <t>בית סוהר / יחידה</t>
  </si>
  <si>
    <t>יחידות נציבות</t>
  </si>
  <si>
    <t>דקל (לרבות בימ"ר אילת)</t>
  </si>
  <si>
    <t>אוה"ק (לרבות בימ"ר נגב)</t>
  </si>
  <si>
    <t>קישון (לרבות בימ"ר גליל)</t>
  </si>
  <si>
    <t>נחשון - בימ"ש ת"א</t>
  </si>
  <si>
    <t>פרק</t>
  </si>
  <si>
    <t>תאור הפרק</t>
  </si>
  <si>
    <t>עלות</t>
  </si>
  <si>
    <t>סה"כ בתוספת מע"מ</t>
  </si>
  <si>
    <t>אמצעים ומכלולים מכאניים</t>
  </si>
  <si>
    <t>תחזוקת מערכות קיימות</t>
  </si>
  <si>
    <t>מע' "גרמא"</t>
  </si>
  <si>
    <t>מע' בקרת כניסה עצמאית</t>
  </si>
  <si>
    <t>כבילה ותשתיות</t>
  </si>
  <si>
    <t>כריזה</t>
  </si>
  <si>
    <t>מערכת גיבוי מתח</t>
  </si>
  <si>
    <t>מערכות הקלטה</t>
  </si>
  <si>
    <t>מטריצות</t>
  </si>
  <si>
    <t>מע' טמ"ס</t>
  </si>
  <si>
    <t>גלאים ולחצנים</t>
  </si>
  <si>
    <t>מערכת שליטה ובקרה</t>
  </si>
  <si>
    <t>מערכת פריצה</t>
  </si>
  <si>
    <t>סיכום כתב הכמויות</t>
  </si>
  <si>
    <t>תיאור</t>
  </si>
  <si>
    <t>יח' מידה</t>
  </si>
  <si>
    <t>ערך מוצע ליחידה</t>
  </si>
  <si>
    <t>אחריות לשנה מעבר לתקופת החוזה על המערכות שיתווספו במהלך תקופת החוזה. ערך ההצעה יצוין ב- % (מקסימום מותר להצעה 5%).</t>
  </si>
  <si>
    <t>%</t>
  </si>
  <si>
    <t>תחזוקה מעבר לתקופת האחריות</t>
  </si>
  <si>
    <t>צלמון (לרבות בימ"ר עמקים)</t>
  </si>
  <si>
    <t>שיקמה (לרבות בימ"ר לכיש)</t>
  </si>
  <si>
    <t>דרור</t>
  </si>
  <si>
    <t>מק"ט מרכב"ה</t>
  </si>
  <si>
    <t>סה"כ עלות לכמות הנדרשת</t>
  </si>
  <si>
    <t>מעבר לנדרש במפרט הבסיסי</t>
  </si>
  <si>
    <t xml:space="preserve">פודסט הגבהה 19" לשולחן </t>
  </si>
  <si>
    <t>ארון תקשורת בגודל 60X40, כולל כל הנדרש במפרט</t>
  </si>
  <si>
    <t>אורך זרוע עד 8 מטר</t>
  </si>
  <si>
    <t>מערכת שליטה ובקרה ביומן למכלול השונים מבוססת בקר תעשייתי כולל השילוב עם חדר הבקרה ומכלולים נוספים וכן כל מעגליInput/output , התחברות למערכות אחרות וכל המודולים והתוכנות, התקנה, הרכבה והפעלה – קומפלט וכל הנדרש במפרט.</t>
  </si>
  <si>
    <t>מערכת איסוף התראות המבוססת על מחשב P.C  הכולל מקלדת ועכבר, כולל אספקה התקנה וכולל כל הנדרש במפרט</t>
  </si>
  <si>
    <t>אספקה והתקנה של עורק יחידת המרה לאות ווידאו 1:1 (1 ווידאו ל 1 אופטי) כולל קצוות מלאים</t>
  </si>
  <si>
    <t>אספקה והתקנה של עורק יחידת המרה לאות ווידאו 1:2 (2 ווידאו ל 1 אופטי) כולל קצוות מלאים</t>
  </si>
  <si>
    <t>סט (דוחס פורס)</t>
  </si>
  <si>
    <t xml:space="preserve">כולל רישיון חינמי </t>
  </si>
  <si>
    <t>רישיון לתחנת עבודה - Client עבור אינטרקום ביקורים</t>
  </si>
  <si>
    <t>פרק 24</t>
  </si>
  <si>
    <t>פרק 25</t>
  </si>
  <si>
    <t>פרק 21</t>
  </si>
  <si>
    <t>פרק 22</t>
  </si>
  <si>
    <t>פרק 19</t>
  </si>
  <si>
    <t>פרק 16</t>
  </si>
  <si>
    <t>פרק 33</t>
  </si>
  <si>
    <t>פרק 10+11</t>
  </si>
  <si>
    <t>פרק 27</t>
  </si>
  <si>
    <t>פרק 11</t>
  </si>
  <si>
    <t>פרק 34</t>
  </si>
  <si>
    <t>פרק 12</t>
  </si>
  <si>
    <t>פרק 15</t>
  </si>
  <si>
    <t>פרק 14</t>
  </si>
  <si>
    <t>פרק 13</t>
  </si>
  <si>
    <t>פרק 30</t>
  </si>
  <si>
    <t>פרק 17</t>
  </si>
  <si>
    <t>פרק 20</t>
  </si>
  <si>
    <t>פרק 18</t>
  </si>
  <si>
    <t>פרק 26</t>
  </si>
  <si>
    <t>פרק 31</t>
  </si>
  <si>
    <t>פרק 35</t>
  </si>
  <si>
    <t>פרק 29</t>
  </si>
  <si>
    <t>פרק 32</t>
  </si>
  <si>
    <t>פרק 36</t>
  </si>
  <si>
    <t>אספקה והתקנה למנעול חשמלי מסוג FA d9300  או ש"ע  הכולל צילינדר מסוג מורטיס חד כיווני</t>
  </si>
  <si>
    <t>אספקה והתקנה מחזיר דלת סמוי 7976 Norton או שווה ערך</t>
  </si>
  <si>
    <t>רישיון מלא</t>
  </si>
  <si>
    <t>סעיף 18, פרק מוקדמות</t>
  </si>
  <si>
    <t>סעיף 19, פרק מוקדמות</t>
  </si>
  <si>
    <t>סעיף 23, פרק מוקדמות</t>
  </si>
  <si>
    <t>סעיף 26, פרק מוקדמות</t>
  </si>
  <si>
    <t>שלא במסגרת התקנת מערכות חדשות</t>
  </si>
  <si>
    <t>פרק 17 - מע' גדר זעזועים</t>
  </si>
  <si>
    <t>פרק 18 - שילוט, תיעוד, הדרכה, בדיקות קבלה ואחריות</t>
  </si>
  <si>
    <t>פרק 19 - תחזוקת מערכות קיימות</t>
  </si>
  <si>
    <t>פרק 20 - תחזוקה מעבר לתקופת האחריות</t>
  </si>
  <si>
    <t>מע' גדר זעזועים</t>
  </si>
  <si>
    <t>מע' בקרה</t>
  </si>
  <si>
    <t>גדר זעזועים</t>
  </si>
  <si>
    <t>באחריות עד 1/9/2016</t>
  </si>
  <si>
    <t>רימונים / אופק</t>
  </si>
  <si>
    <t>דמון</t>
  </si>
  <si>
    <t>ביה"ס ניר (לרבות מדמה אגף ברמלה)</t>
  </si>
  <si>
    <t>מרכז הדרכה ארצי באשמורת</t>
  </si>
  <si>
    <t>נחשון - בימ"ש לוד</t>
  </si>
  <si>
    <t>נחשון - בימ"ש אשקלון</t>
  </si>
  <si>
    <t>נחשון - בימ"ש קריית שמונה</t>
  </si>
  <si>
    <t>נחשון - בימ"ש אשדוד</t>
  </si>
  <si>
    <t>נחשון - 16 יחידות נוספות</t>
  </si>
  <si>
    <t>ביד"צ סלם</t>
  </si>
  <si>
    <t>בימ"ש חדרה</t>
  </si>
  <si>
    <t>בימ"ש חיפה</t>
  </si>
  <si>
    <t>בימ"ש טבריה</t>
  </si>
  <si>
    <t>בימ"ש מחוזי י-ם</t>
  </si>
  <si>
    <t>בימ"ש עליון י-ם</t>
  </si>
  <si>
    <t>בימ"ש שלום י-ם</t>
  </si>
  <si>
    <t>בימ"ש כ"ס</t>
  </si>
  <si>
    <t>בימ"ש פ"ת</t>
  </si>
  <si>
    <t>בימ"ש פ"ת - תעבורה</t>
  </si>
  <si>
    <t>בימ"ש צפת</t>
  </si>
  <si>
    <t xml:space="preserve"> בימ"ש קיריון</t>
  </si>
  <si>
    <t>בימ"ש קריית-גת</t>
  </si>
  <si>
    <t>בימ"ש רשל"צ</t>
  </si>
  <si>
    <t>בימ"ש שוקן</t>
  </si>
  <si>
    <t>בימ"ש רחובות</t>
  </si>
  <si>
    <r>
      <t xml:space="preserve">זרוע למסכי </t>
    </r>
    <r>
      <rPr>
        <sz val="12"/>
        <color indexed="8"/>
        <rFont val="Arial"/>
        <family val="2"/>
      </rPr>
      <t>LCD</t>
    </r>
    <r>
      <rPr>
        <sz val="12"/>
        <color indexed="8"/>
        <rFont val="David"/>
        <family val="2"/>
        <charset val="177"/>
      </rPr>
      <t xml:space="preserve"> לתליה על עמוד </t>
    </r>
  </si>
  <si>
    <r>
      <t xml:space="preserve">עמוד מתכת לתליית מסכי </t>
    </r>
    <r>
      <rPr>
        <sz val="12"/>
        <color indexed="8"/>
        <rFont val="Arial"/>
        <family val="2"/>
      </rPr>
      <t xml:space="preserve">LCD </t>
    </r>
  </si>
  <si>
    <r>
      <t xml:space="preserve">זרוע לחיבור לקיר עבור מסך שטוח - </t>
    </r>
    <r>
      <rPr>
        <sz val="12"/>
        <rFont val="Tahoma"/>
        <family val="2"/>
      </rPr>
      <t>17" / 19"</t>
    </r>
  </si>
  <si>
    <r>
      <t xml:space="preserve">זרוע לתליה על הקיר של מסך שטוח </t>
    </r>
    <r>
      <rPr>
        <sz val="12"/>
        <rFont val="Tahoma"/>
        <family val="2"/>
      </rPr>
      <t>26"</t>
    </r>
    <r>
      <rPr>
        <sz val="12"/>
        <rFont val="David"/>
        <family val="2"/>
        <charset val="177"/>
      </rPr>
      <t xml:space="preserve"> </t>
    </r>
  </si>
  <si>
    <r>
      <t>מתקן לתליית מסך שטוח</t>
    </r>
    <r>
      <rPr>
        <sz val="12"/>
        <rFont val="David"/>
        <family val="2"/>
      </rPr>
      <t xml:space="preserve"> </t>
    </r>
    <r>
      <rPr>
        <sz val="12"/>
        <rFont val="Tahoma"/>
        <family val="2"/>
      </rPr>
      <t>"37"/42/32"</t>
    </r>
  </si>
  <si>
    <r>
      <t>מצלמה צבע WDR כולל זיווד להתקנת Outdoor כולל עדשה מתאימה, וכל הנדרש במפרטים כולל החיוט, ההתקנה ושילוב במערכת</t>
    </r>
    <r>
      <rPr>
        <b/>
        <sz val="12"/>
        <rFont val="Arial"/>
        <family val="2"/>
        <scheme val="minor"/>
      </rPr>
      <t xml:space="preserve"> </t>
    </r>
  </si>
  <si>
    <r>
      <t>מערכת הקלטת וידאו דיגיטלית כולל כל עבודות ההתקנה ושילוב עם שאר מערכות השליטה והבקרה כנדרש במפרט.</t>
    </r>
    <r>
      <rPr>
        <sz val="12"/>
        <rFont val="Tahoma"/>
        <family val="2"/>
      </rPr>
      <t xml:space="preserve">16 </t>
    </r>
    <r>
      <rPr>
        <sz val="12"/>
        <rFont val="David"/>
        <family val="2"/>
        <charset val="177"/>
      </rPr>
      <t>כניסות ווידאו ו 16 כניסות שמע</t>
    </r>
  </si>
  <si>
    <r>
      <t xml:space="preserve">רישיון לתחנת עבודה – </t>
    </r>
    <r>
      <rPr>
        <sz val="12"/>
        <rFont val="Tahoma"/>
        <family val="2"/>
      </rPr>
      <t xml:space="preserve">Client </t>
    </r>
    <r>
      <rPr>
        <sz val="12"/>
        <rFont val="David"/>
        <family val="2"/>
        <charset val="177"/>
      </rPr>
      <t>כולל הגדרת המשתמש</t>
    </r>
    <r>
      <rPr>
        <sz val="12"/>
        <rFont val="Tahoma"/>
        <family val="2"/>
      </rPr>
      <t xml:space="preserve"> </t>
    </r>
  </si>
  <si>
    <t>פרק 37</t>
  </si>
  <si>
    <t>שער מגנומטר לשימוש פנימי</t>
  </si>
  <si>
    <t>שער מגנומטר לשימוש חיצוני</t>
  </si>
  <si>
    <t xml:space="preserve">מסך LCD שטוח "46 כולל כל עבודות ההתקנה ושילוב עם שאר מערכות השליטה והבקרה כנדרש במפרט. </t>
  </si>
  <si>
    <t>עלות סופית לאספקה והתקנת יחידה</t>
  </si>
  <si>
    <t>עלות התחזוקה המרבית לשנה אחת</t>
  </si>
  <si>
    <t>כמות מוערכת לשנה</t>
  </si>
  <si>
    <t>סה"כ ל 7 שנות תחזוקה מעבר לתקופת האחריות</t>
  </si>
  <si>
    <t>סך פרקים 1-18 לאחר הנחה</t>
  </si>
  <si>
    <t>סך עלות התחזוקה מעבר לתקופת האחריות לשבע שנים</t>
  </si>
  <si>
    <t>הערות :</t>
  </si>
  <si>
    <r>
      <rPr>
        <b/>
        <sz val="14"/>
        <rFont val="Arial"/>
        <family val="2"/>
      </rPr>
      <t>ב.</t>
    </r>
    <r>
      <rPr>
        <sz val="14"/>
        <rFont val="Arial"/>
        <family val="2"/>
      </rPr>
      <t xml:space="preserve"> יש להגיש טבלת זו בצירוף לטבלה המובאת בפרק 6 בגוף המכרז</t>
    </r>
  </si>
  <si>
    <t xml:space="preserve">מערכת בקרת כניסה עצמאית ללא הגבלת קוראים </t>
  </si>
  <si>
    <t>מצבר נטען למע' אל פסק 12V 65AH</t>
  </si>
  <si>
    <t>מצבר נטען למע' אל פסק 12V 9AH</t>
  </si>
  <si>
    <t>מצבר נטען למע' אל פסק 12V 20AH</t>
  </si>
  <si>
    <t>מצבר נטען למע' אל פסק 12V 7AH</t>
  </si>
  <si>
    <t>מצבר נטען למע' אל פסק 12V 24AH</t>
  </si>
  <si>
    <t>מכרז מנ"מ מוביל - 7/2015 - כתב כמויות מתכלל</t>
  </si>
  <si>
    <t>פירוט בתי משפט עבור סעיף "נחשון - 16 יחידות נוספות"</t>
  </si>
  <si>
    <r>
      <rPr>
        <b/>
        <sz val="14"/>
        <rFont val="Arial"/>
        <family val="2"/>
      </rPr>
      <t>א.</t>
    </r>
    <r>
      <rPr>
        <sz val="14"/>
        <rFont val="Arial"/>
        <family val="2"/>
      </rPr>
      <t xml:space="preserve"> יש למלא ערך עשרוני (ללא ציון "%") בתאים המודגשים בכתום בלבד. יתר התאים אינם ניתנים לשינוי</t>
    </r>
  </si>
</sst>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quot;₪&quot;\ #,##0"/>
  </numFmts>
  <fonts count="42">
    <font>
      <sz val="10"/>
      <name val="Arial"/>
    </font>
    <font>
      <sz val="11"/>
      <color indexed="8"/>
      <name val="Arial"/>
      <family val="2"/>
      <charset val="177"/>
    </font>
    <font>
      <sz val="10"/>
      <name val="Arial"/>
      <family val="2"/>
    </font>
    <font>
      <sz val="11"/>
      <name val="Arial"/>
      <family val="2"/>
    </font>
    <font>
      <sz val="12"/>
      <name val="Arial"/>
      <family val="2"/>
    </font>
    <font>
      <b/>
      <sz val="12"/>
      <name val="Arial"/>
      <family val="2"/>
    </font>
    <font>
      <sz val="10"/>
      <name val="Arial"/>
      <family val="2"/>
    </font>
    <font>
      <sz val="10"/>
      <name val="Arial"/>
      <family val="2"/>
    </font>
    <font>
      <sz val="11"/>
      <color theme="1"/>
      <name val="Arial"/>
      <family val="2"/>
      <charset val="177"/>
      <scheme val="minor"/>
    </font>
    <font>
      <sz val="11"/>
      <color theme="0"/>
      <name val="Arial"/>
      <family val="2"/>
      <charset val="177"/>
      <scheme val="minor"/>
    </font>
    <font>
      <sz val="11"/>
      <color rgb="FF9C0006"/>
      <name val="Arial"/>
      <family val="2"/>
      <charset val="177"/>
      <scheme val="minor"/>
    </font>
    <font>
      <b/>
      <sz val="11"/>
      <color rgb="FFFA7D00"/>
      <name val="Arial"/>
      <family val="2"/>
      <charset val="177"/>
      <scheme val="minor"/>
    </font>
    <font>
      <b/>
      <sz val="11"/>
      <color theme="0"/>
      <name val="Arial"/>
      <family val="2"/>
      <charset val="177"/>
      <scheme val="minor"/>
    </font>
    <font>
      <i/>
      <sz val="11"/>
      <color rgb="FF7F7F7F"/>
      <name val="Arial"/>
      <family val="2"/>
      <charset val="177"/>
      <scheme val="minor"/>
    </font>
    <font>
      <sz val="11"/>
      <color rgb="FF006100"/>
      <name val="Arial"/>
      <family val="2"/>
      <charset val="177"/>
      <scheme val="minor"/>
    </font>
    <font>
      <b/>
      <sz val="15"/>
      <color theme="3"/>
      <name val="Arial"/>
      <family val="2"/>
      <charset val="177"/>
      <scheme val="minor"/>
    </font>
    <font>
      <b/>
      <sz val="13"/>
      <color theme="3"/>
      <name val="Arial"/>
      <family val="2"/>
      <charset val="177"/>
      <scheme val="minor"/>
    </font>
    <font>
      <b/>
      <sz val="11"/>
      <color theme="3"/>
      <name val="Arial"/>
      <family val="2"/>
      <charset val="177"/>
      <scheme val="minor"/>
    </font>
    <font>
      <sz val="11"/>
      <color rgb="FF3F3F76"/>
      <name val="Arial"/>
      <family val="2"/>
      <charset val="177"/>
      <scheme val="minor"/>
    </font>
    <font>
      <sz val="11"/>
      <color rgb="FFFA7D00"/>
      <name val="Arial"/>
      <family val="2"/>
      <charset val="177"/>
      <scheme val="minor"/>
    </font>
    <font>
      <sz val="11"/>
      <color rgb="FF9C6500"/>
      <name val="Arial"/>
      <family val="2"/>
      <charset val="177"/>
      <scheme val="minor"/>
    </font>
    <font>
      <sz val="11"/>
      <color theme="1"/>
      <name val="Arial"/>
      <family val="2"/>
      <scheme val="minor"/>
    </font>
    <font>
      <b/>
      <sz val="11"/>
      <color rgb="FF3F3F3F"/>
      <name val="Arial"/>
      <family val="2"/>
      <charset val="177"/>
      <scheme val="minor"/>
    </font>
    <font>
      <b/>
      <sz val="18"/>
      <color theme="3"/>
      <name val="Times New Roman"/>
      <family val="2"/>
      <charset val="177"/>
      <scheme val="major"/>
    </font>
    <font>
      <b/>
      <sz val="11"/>
      <color theme="1"/>
      <name val="Arial"/>
      <family val="2"/>
      <charset val="177"/>
      <scheme val="minor"/>
    </font>
    <font>
      <sz val="11"/>
      <color rgb="FFFF0000"/>
      <name val="Arial"/>
      <family val="2"/>
      <charset val="177"/>
      <scheme val="minor"/>
    </font>
    <font>
      <sz val="12"/>
      <name val="Arial"/>
      <family val="2"/>
      <scheme val="minor"/>
    </font>
    <font>
      <b/>
      <sz val="12"/>
      <name val="Arial"/>
      <family val="2"/>
      <scheme val="minor"/>
    </font>
    <font>
      <sz val="12"/>
      <color indexed="8"/>
      <name val="Arial"/>
      <family val="2"/>
    </font>
    <font>
      <sz val="12"/>
      <color indexed="8"/>
      <name val="David"/>
      <family val="2"/>
      <charset val="177"/>
    </font>
    <font>
      <sz val="12"/>
      <name val="Tahoma"/>
      <family val="2"/>
    </font>
    <font>
      <sz val="12"/>
      <name val="David"/>
      <family val="2"/>
      <charset val="177"/>
    </font>
    <font>
      <sz val="12"/>
      <name val="David"/>
      <family val="2"/>
    </font>
    <font>
      <b/>
      <sz val="14"/>
      <name val="Arial"/>
      <family val="2"/>
    </font>
    <font>
      <sz val="14"/>
      <name val="Arial"/>
      <family val="2"/>
    </font>
    <font>
      <b/>
      <sz val="14"/>
      <name val="Arial"/>
      <family val="2"/>
      <scheme val="minor"/>
    </font>
    <font>
      <b/>
      <u/>
      <sz val="14"/>
      <name val="Arial"/>
      <family val="2"/>
    </font>
    <font>
      <sz val="16"/>
      <name val="Arial"/>
      <family val="2"/>
    </font>
    <font>
      <b/>
      <sz val="10"/>
      <name val="Arial"/>
      <family val="2"/>
    </font>
    <font>
      <b/>
      <sz val="16"/>
      <name val="Arial"/>
      <family val="2"/>
    </font>
    <font>
      <b/>
      <u/>
      <sz val="16"/>
      <name val="Arial"/>
      <family val="2"/>
    </font>
    <font>
      <u/>
      <sz val="10"/>
      <name val="Arial"/>
      <family val="2"/>
    </font>
  </fonts>
  <fills count="3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tint="-0.14999847407452621"/>
        <bgColor indexed="64"/>
      </patternFill>
    </fill>
    <fill>
      <patternFill patternType="solid">
        <fgColor theme="0" tint="-0.249977111117893"/>
        <bgColor indexed="64"/>
      </patternFill>
    </fill>
    <fill>
      <patternFill patternType="solid">
        <fgColor rgb="FFFFFF00"/>
        <bgColor indexed="64"/>
      </patternFill>
    </fill>
    <fill>
      <patternFill patternType="solid">
        <fgColor rgb="FFFFC000"/>
        <bgColor indexed="64"/>
      </patternFill>
    </fill>
  </fills>
  <borders count="68">
    <border>
      <left/>
      <right/>
      <top/>
      <bottom/>
      <diagonal/>
    </border>
    <border>
      <left style="medium">
        <color indexed="64"/>
      </left>
      <right/>
      <top style="medium">
        <color indexed="64"/>
      </top>
      <bottom style="medium">
        <color indexed="64"/>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bottom/>
      <diagonal/>
    </border>
    <border>
      <left/>
      <right style="thin">
        <color indexed="64"/>
      </right>
      <top/>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91">
    <xf numFmtId="0" fontId="0" fillId="0" borderId="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14" borderId="0" applyNumberFormat="0" applyBorder="0" applyAlignment="0" applyProtection="0"/>
    <xf numFmtId="0" fontId="9" fillId="15" borderId="0" applyNumberFormat="0" applyBorder="0" applyAlignment="0" applyProtection="0"/>
    <xf numFmtId="0" fontId="9" fillId="16"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10" fillId="26" borderId="0" applyNumberFormat="0" applyBorder="0" applyAlignment="0" applyProtection="0"/>
    <xf numFmtId="0" fontId="11" fillId="27" borderId="29" applyNumberFormat="0" applyAlignment="0" applyProtection="0"/>
    <xf numFmtId="0" fontId="12" fillId="28" borderId="30" applyNumberFormat="0" applyAlignment="0" applyProtection="0"/>
    <xf numFmtId="0" fontId="13" fillId="0" borderId="0" applyNumberFormat="0" applyFill="0" applyBorder="0" applyAlignment="0" applyProtection="0"/>
    <xf numFmtId="0" fontId="14" fillId="29" borderId="0" applyNumberFormat="0" applyBorder="0" applyAlignment="0" applyProtection="0"/>
    <xf numFmtId="0" fontId="15" fillId="0" borderId="31" applyNumberFormat="0" applyFill="0" applyAlignment="0" applyProtection="0"/>
    <xf numFmtId="0" fontId="16" fillId="0" borderId="32" applyNumberFormat="0" applyFill="0" applyAlignment="0" applyProtection="0"/>
    <xf numFmtId="0" fontId="17" fillId="0" borderId="33" applyNumberFormat="0" applyFill="0" applyAlignment="0" applyProtection="0"/>
    <xf numFmtId="0" fontId="17" fillId="0" borderId="0" applyNumberFormat="0" applyFill="0" applyBorder="0" applyAlignment="0" applyProtection="0"/>
    <xf numFmtId="0" fontId="18" fillId="30" borderId="29" applyNumberFormat="0" applyAlignment="0" applyProtection="0"/>
    <xf numFmtId="0" fontId="19" fillId="0" borderId="34" applyNumberFormat="0" applyFill="0" applyAlignment="0" applyProtection="0"/>
    <xf numFmtId="0" fontId="20" fillId="31" borderId="0" applyNumberFormat="0" applyBorder="0" applyAlignment="0" applyProtection="0"/>
    <xf numFmtId="0" fontId="2" fillId="0" borderId="0"/>
    <xf numFmtId="0" fontId="21" fillId="0" borderId="0"/>
    <xf numFmtId="0" fontId="2" fillId="0" borderId="0"/>
    <xf numFmtId="0" fontId="6" fillId="0" borderId="0"/>
    <xf numFmtId="0" fontId="2" fillId="0" borderId="0"/>
    <xf numFmtId="0" fontId="8" fillId="0" borderId="0"/>
    <xf numFmtId="0" fontId="7" fillId="0" borderId="0"/>
    <xf numFmtId="0" fontId="8" fillId="0" borderId="0"/>
    <xf numFmtId="0" fontId="1" fillId="32" borderId="35" applyNumberFormat="0" applyFont="0" applyAlignment="0" applyProtection="0"/>
    <xf numFmtId="0" fontId="22" fillId="27" borderId="36" applyNumberFormat="0" applyAlignment="0" applyProtection="0"/>
    <xf numFmtId="0" fontId="23" fillId="0" borderId="0" applyNumberFormat="0" applyFill="0" applyBorder="0" applyAlignment="0" applyProtection="0"/>
    <xf numFmtId="0" fontId="24" fillId="0" borderId="37" applyNumberFormat="0" applyFill="0" applyAlignment="0" applyProtection="0"/>
    <xf numFmtId="0" fontId="25" fillId="0" borderId="0" applyNumberFormat="0" applyFill="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23" borderId="0" applyNumberFormat="0" applyBorder="0" applyAlignment="0" applyProtection="0"/>
    <xf numFmtId="0" fontId="9" fillId="24" borderId="0" applyNumberFormat="0" applyBorder="0" applyAlignment="0" applyProtection="0"/>
    <xf numFmtId="0" fontId="9" fillId="25" borderId="0" applyNumberFormat="0" applyBorder="0" applyAlignment="0" applyProtection="0"/>
    <xf numFmtId="0" fontId="1" fillId="32" borderId="35" applyNumberFormat="0" applyFont="0" applyAlignment="0" applyProtection="0"/>
    <xf numFmtId="0" fontId="11" fillId="27" borderId="29" applyNumberFormat="0" applyAlignment="0" applyProtection="0"/>
    <xf numFmtId="0" fontId="14" fillId="29" borderId="0" applyNumberFormat="0" applyBorder="0" applyAlignment="0" applyProtection="0"/>
    <xf numFmtId="0" fontId="25" fillId="0" borderId="0" applyNumberFormat="0" applyFill="0" applyBorder="0" applyAlignment="0" applyProtection="0"/>
    <xf numFmtId="0" fontId="13" fillId="0" borderId="0" applyNumberFormat="0" applyFill="0" applyBorder="0" applyAlignment="0" applyProtection="0"/>
    <xf numFmtId="0" fontId="15" fillId="0" borderId="31" applyNumberFormat="0" applyFill="0" applyAlignment="0" applyProtection="0"/>
    <xf numFmtId="0" fontId="16" fillId="0" borderId="32" applyNumberFormat="0" applyFill="0" applyAlignment="0" applyProtection="0"/>
    <xf numFmtId="0" fontId="17" fillId="0" borderId="33" applyNumberFormat="0" applyFill="0" applyAlignment="0" applyProtection="0"/>
    <xf numFmtId="0" fontId="17" fillId="0" borderId="0" applyNumberFormat="0" applyFill="0" applyBorder="0" applyAlignment="0" applyProtection="0"/>
    <xf numFmtId="0" fontId="23" fillId="0" borderId="0" applyNumberFormat="0" applyFill="0" applyBorder="0" applyAlignment="0" applyProtection="0"/>
    <xf numFmtId="0" fontId="20" fillId="31" borderId="0" applyNumberFormat="0" applyBorder="0" applyAlignment="0" applyProtection="0"/>
    <xf numFmtId="0" fontId="24" fillId="0" borderId="37" applyNumberFormat="0" applyFill="0" applyAlignment="0" applyProtection="0"/>
    <xf numFmtId="0" fontId="22" fillId="27" borderId="36" applyNumberFormat="0" applyAlignment="0" applyProtection="0"/>
    <xf numFmtId="0" fontId="18" fillId="30" borderId="29" applyNumberFormat="0" applyAlignment="0" applyProtection="0"/>
    <xf numFmtId="0" fontId="10" fillId="26" borderId="0" applyNumberFormat="0" applyBorder="0" applyAlignment="0" applyProtection="0"/>
    <xf numFmtId="0" fontId="12" fillId="28" borderId="30" applyNumberFormat="0" applyAlignment="0" applyProtection="0"/>
    <xf numFmtId="0" fontId="19" fillId="0" borderId="34" applyNumberFormat="0" applyFill="0" applyAlignment="0" applyProtection="0"/>
  </cellStyleXfs>
  <cellXfs count="187">
    <xf numFmtId="0" fontId="0" fillId="0" borderId="0" xfId="0"/>
    <xf numFmtId="0" fontId="3" fillId="0" borderId="0" xfId="0" applyFont="1"/>
    <xf numFmtId="0" fontId="3" fillId="0" borderId="0" xfId="0" applyFont="1" applyFill="1"/>
    <xf numFmtId="0" fontId="5" fillId="34" borderId="24" xfId="0" applyFont="1" applyFill="1" applyBorder="1" applyAlignment="1">
      <alignment horizontal="center" vertical="center" wrapText="1"/>
    </xf>
    <xf numFmtId="0" fontId="5" fillId="34" borderId="25" xfId="0" applyFont="1" applyFill="1" applyBorder="1" applyAlignment="1">
      <alignment horizontal="center" vertical="center" wrapText="1"/>
    </xf>
    <xf numFmtId="0" fontId="5" fillId="34" borderId="26" xfId="0" applyFont="1" applyFill="1" applyBorder="1" applyAlignment="1">
      <alignment horizontal="center" vertical="center" wrapText="1"/>
    </xf>
    <xf numFmtId="0" fontId="4" fillId="0" borderId="0" xfId="0" applyFont="1" applyAlignment="1">
      <alignment horizontal="center" vertical="center" wrapText="1"/>
    </xf>
    <xf numFmtId="0" fontId="4" fillId="0" borderId="0" xfId="0" applyFont="1"/>
    <xf numFmtId="0" fontId="4" fillId="0" borderId="12" xfId="0" applyFont="1" applyFill="1" applyBorder="1" applyAlignment="1">
      <alignment horizontal="center" vertical="center" wrapText="1"/>
    </xf>
    <xf numFmtId="0" fontId="26" fillId="0" borderId="13"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26" fillId="0" borderId="11"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26" fillId="0" borderId="18" xfId="0" applyFont="1" applyFill="1" applyBorder="1" applyAlignment="1">
      <alignment horizontal="center" vertical="center" wrapText="1"/>
    </xf>
    <xf numFmtId="0" fontId="4" fillId="0" borderId="1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4" fillId="0" borderId="0" xfId="0" applyFont="1" applyFill="1" applyBorder="1"/>
    <xf numFmtId="0" fontId="5" fillId="34" borderId="45" xfId="0" applyFont="1" applyFill="1" applyBorder="1" applyAlignment="1">
      <alignment horizontal="center" vertical="center" wrapText="1"/>
    </xf>
    <xf numFmtId="0" fontId="4" fillId="0" borderId="23" xfId="0" applyFont="1" applyFill="1" applyBorder="1" applyAlignment="1">
      <alignment horizontal="center" vertical="center" wrapText="1"/>
    </xf>
    <xf numFmtId="0" fontId="26" fillId="0" borderId="23"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11" xfId="0" applyFont="1" applyFill="1" applyBorder="1" applyAlignment="1">
      <alignment horizontal="center" vertical="center" wrapText="1"/>
    </xf>
    <xf numFmtId="10" fontId="4" fillId="0" borderId="0" xfId="0" applyNumberFormat="1" applyFont="1"/>
    <xf numFmtId="0" fontId="4" fillId="0" borderId="0" xfId="0" applyFont="1" applyFill="1"/>
    <xf numFmtId="0" fontId="4" fillId="0" borderId="22"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5" fillId="34" borderId="38" xfId="0" applyFont="1" applyFill="1" applyBorder="1" applyAlignment="1">
      <alignment horizontal="center" vertical="center" wrapText="1"/>
    </xf>
    <xf numFmtId="0" fontId="5" fillId="34" borderId="46" xfId="0" applyFont="1" applyFill="1" applyBorder="1" applyAlignment="1">
      <alignment horizontal="center" vertical="center" wrapText="1"/>
    </xf>
    <xf numFmtId="0" fontId="4" fillId="0" borderId="13" xfId="0" applyFont="1" applyBorder="1" applyAlignment="1">
      <alignment horizontal="center" vertical="center" wrapText="1"/>
    </xf>
    <xf numFmtId="0" fontId="5" fillId="0" borderId="14" xfId="0" applyFont="1" applyBorder="1" applyAlignment="1">
      <alignment horizontal="center" vertical="center" wrapText="1"/>
    </xf>
    <xf numFmtId="0" fontId="4" fillId="0" borderId="11" xfId="0" applyFont="1" applyBorder="1" applyAlignment="1">
      <alignment horizontal="center" vertical="center" wrapText="1"/>
    </xf>
    <xf numFmtId="0" fontId="5" fillId="0" borderId="16" xfId="0" applyFont="1" applyBorder="1" applyAlignment="1">
      <alignment horizontal="center" vertical="center" wrapText="1"/>
    </xf>
    <xf numFmtId="0" fontId="4" fillId="0" borderId="18" xfId="0" applyFont="1" applyBorder="1" applyAlignment="1">
      <alignment horizontal="center" vertical="center" wrapText="1"/>
    </xf>
    <xf numFmtId="0" fontId="5" fillId="0" borderId="19" xfId="0" applyFont="1" applyBorder="1" applyAlignment="1">
      <alignment horizontal="center" vertical="center" wrapText="1"/>
    </xf>
    <xf numFmtId="0" fontId="26" fillId="0" borderId="18" xfId="0" quotePrefix="1" applyFont="1" applyFill="1" applyBorder="1" applyAlignment="1">
      <alignment horizontal="center" vertical="center" wrapText="1"/>
    </xf>
    <xf numFmtId="0" fontId="26" fillId="0" borderId="13" xfId="0" applyFont="1" applyBorder="1" applyAlignment="1">
      <alignment horizontal="center" vertical="center" wrapText="1"/>
    </xf>
    <xf numFmtId="0" fontId="26" fillId="0" borderId="11" xfId="0" applyFont="1" applyBorder="1" applyAlignment="1">
      <alignment horizontal="center" vertical="center" wrapText="1"/>
    </xf>
    <xf numFmtId="0" fontId="26" fillId="0" borderId="18" xfId="0" applyFont="1" applyBorder="1" applyAlignment="1">
      <alignment horizontal="center" vertical="center" wrapText="1"/>
    </xf>
    <xf numFmtId="0" fontId="27" fillId="0" borderId="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4" fillId="34" borderId="38" xfId="0" applyFont="1" applyFill="1" applyBorder="1" applyAlignment="1">
      <alignment horizontal="center" vertical="center" wrapText="1"/>
    </xf>
    <xf numFmtId="0" fontId="4" fillId="0" borderId="12"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51" xfId="0" applyFont="1" applyBorder="1" applyAlignment="1">
      <alignment horizontal="center"/>
    </xf>
    <xf numFmtId="0" fontId="4" fillId="0" borderId="52" xfId="0" applyFont="1" applyBorder="1" applyAlignment="1">
      <alignment horizontal="center"/>
    </xf>
    <xf numFmtId="0" fontId="4" fillId="0" borderId="53" xfId="0" applyFont="1" applyBorder="1" applyAlignment="1">
      <alignment horizontal="center"/>
    </xf>
    <xf numFmtId="0" fontId="4" fillId="0" borderId="27" xfId="0" applyFont="1" applyBorder="1" applyAlignment="1"/>
    <xf numFmtId="0" fontId="4" fillId="0" borderId="20" xfId="0" applyFont="1" applyBorder="1" applyAlignment="1"/>
    <xf numFmtId="0" fontId="4" fillId="0" borderId="0" xfId="0" applyFont="1" applyFill="1" applyBorder="1" applyAlignment="1">
      <alignment horizontal="center"/>
    </xf>
    <xf numFmtId="0" fontId="4" fillId="0" borderId="54" xfId="0" applyFont="1" applyBorder="1" applyAlignment="1">
      <alignment horizontal="center"/>
    </xf>
    <xf numFmtId="0" fontId="4" fillId="0" borderId="11" xfId="0" applyFont="1" applyBorder="1" applyAlignment="1">
      <alignment horizontal="center" vertical="center"/>
    </xf>
    <xf numFmtId="0" fontId="31" fillId="0" borderId="47" xfId="0" applyFont="1" applyBorder="1" applyAlignment="1">
      <alignment horizontal="center" vertical="center" wrapText="1" readingOrder="2"/>
    </xf>
    <xf numFmtId="0" fontId="31" fillId="0" borderId="48" xfId="0" applyFont="1" applyBorder="1" applyAlignment="1">
      <alignment horizontal="right" vertical="center" wrapText="1" readingOrder="2"/>
    </xf>
    <xf numFmtId="0" fontId="31" fillId="0" borderId="48" xfId="0" applyFont="1" applyBorder="1" applyAlignment="1">
      <alignment horizontal="center" vertical="center" wrapText="1" readingOrder="2"/>
    </xf>
    <xf numFmtId="0" fontId="31" fillId="0" borderId="49" xfId="0" applyFont="1" applyBorder="1" applyAlignment="1">
      <alignment horizontal="center" vertical="center" wrapText="1" readingOrder="2"/>
    </xf>
    <xf numFmtId="0" fontId="31" fillId="0" borderId="0" xfId="0" applyFont="1" applyFill="1" applyBorder="1" applyAlignment="1">
      <alignment horizontal="center" vertical="center" wrapText="1" readingOrder="2"/>
    </xf>
    <xf numFmtId="0" fontId="4" fillId="0" borderId="11" xfId="0" applyFont="1" applyFill="1" applyBorder="1" applyAlignment="1">
      <alignment horizontal="center" vertical="center"/>
    </xf>
    <xf numFmtId="0" fontId="4" fillId="0" borderId="15" xfId="0" applyFont="1" applyBorder="1" applyAlignment="1">
      <alignment horizontal="center"/>
    </xf>
    <xf numFmtId="0" fontId="4" fillId="0" borderId="17" xfId="0" applyFont="1" applyBorder="1" applyAlignment="1">
      <alignment horizontal="center"/>
    </xf>
    <xf numFmtId="0" fontId="33" fillId="34" borderId="8" xfId="0" applyFont="1" applyFill="1" applyBorder="1" applyAlignment="1">
      <alignment horizontal="center" vertical="center" wrapText="1"/>
    </xf>
    <xf numFmtId="0" fontId="35" fillId="34" borderId="7" xfId="0" applyFont="1" applyFill="1" applyBorder="1" applyAlignment="1">
      <alignment horizontal="center" vertical="center" wrapText="1"/>
    </xf>
    <xf numFmtId="0" fontId="33" fillId="34" borderId="7" xfId="0" applyFont="1" applyFill="1" applyBorder="1" applyAlignment="1">
      <alignment horizontal="center" vertical="center" wrapText="1"/>
    </xf>
    <xf numFmtId="0" fontId="33" fillId="34" borderId="43" xfId="0" applyFont="1" applyFill="1" applyBorder="1" applyAlignment="1">
      <alignment horizontal="center" vertical="center" wrapText="1"/>
    </xf>
    <xf numFmtId="0" fontId="33" fillId="34" borderId="3" xfId="0" applyFont="1" applyFill="1" applyBorder="1" applyAlignment="1">
      <alignment horizontal="center" vertical="center" wrapText="1"/>
    </xf>
    <xf numFmtId="0" fontId="33" fillId="34" borderId="8" xfId="0" applyFont="1" applyFill="1" applyBorder="1" applyAlignment="1">
      <alignment horizontal="center"/>
    </xf>
    <xf numFmtId="0" fontId="33" fillId="34" borderId="7" xfId="0" applyFont="1" applyFill="1" applyBorder="1" applyAlignment="1">
      <alignment horizontal="center"/>
    </xf>
    <xf numFmtId="0" fontId="36" fillId="0" borderId="0" xfId="0" applyFont="1" applyAlignment="1">
      <alignment horizontal="center"/>
    </xf>
    <xf numFmtId="0" fontId="4" fillId="0" borderId="0" xfId="0" applyFont="1" applyFill="1" applyBorder="1" applyAlignment="1">
      <alignment horizontal="center"/>
    </xf>
    <xf numFmtId="0" fontId="33" fillId="34" borderId="60" xfId="0" applyFont="1" applyFill="1" applyBorder="1" applyAlignment="1">
      <alignment horizontal="center" vertical="center" wrapText="1"/>
    </xf>
    <xf numFmtId="1" fontId="37" fillId="0" borderId="11" xfId="0" applyNumberFormat="1" applyFont="1" applyBorder="1" applyAlignment="1">
      <alignment horizontal="center"/>
    </xf>
    <xf numFmtId="0" fontId="33" fillId="34" borderId="60" xfId="0" applyFont="1" applyFill="1" applyBorder="1" applyAlignment="1">
      <alignment horizontal="center"/>
    </xf>
    <xf numFmtId="0" fontId="4" fillId="0" borderId="12" xfId="0" applyFont="1" applyBorder="1" applyAlignment="1">
      <alignment horizontal="center"/>
    </xf>
    <xf numFmtId="0" fontId="4" fillId="0" borderId="15" xfId="0" applyFont="1" applyBorder="1" applyAlignment="1">
      <alignment horizontal="center" wrapText="1"/>
    </xf>
    <xf numFmtId="0" fontId="37" fillId="0" borderId="11" xfId="0" applyFont="1" applyBorder="1" applyAlignment="1">
      <alignment horizontal="center"/>
    </xf>
    <xf numFmtId="0" fontId="33" fillId="34" borderId="25" xfId="0" applyFont="1" applyFill="1" applyBorder="1" applyAlignment="1">
      <alignment horizontal="center" vertical="center" wrapText="1"/>
    </xf>
    <xf numFmtId="0" fontId="37" fillId="0" borderId="23" xfId="0" applyFont="1" applyBorder="1" applyAlignment="1">
      <alignment horizontal="center"/>
    </xf>
    <xf numFmtId="0" fontId="37" fillId="0" borderId="18" xfId="0" applyFont="1" applyBorder="1" applyAlignment="1">
      <alignment horizontal="center"/>
    </xf>
    <xf numFmtId="0" fontId="2" fillId="0" borderId="11" xfId="0" applyFont="1" applyBorder="1" applyAlignment="1">
      <alignment horizontal="center" vertical="center" wrapText="1"/>
    </xf>
    <xf numFmtId="0" fontId="2" fillId="0" borderId="16" xfId="0" applyFont="1" applyBorder="1" applyAlignment="1">
      <alignment horizontal="center" vertical="center" wrapText="1"/>
    </xf>
    <xf numFmtId="0" fontId="34" fillId="34" borderId="1" xfId="0" applyFont="1" applyFill="1" applyBorder="1" applyAlignment="1">
      <alignment horizontal="center" vertical="center" wrapText="1"/>
    </xf>
    <xf numFmtId="0" fontId="4" fillId="0" borderId="65" xfId="0" applyFont="1" applyBorder="1" applyAlignment="1">
      <alignment horizontal="center"/>
    </xf>
    <xf numFmtId="0" fontId="4" fillId="0" borderId="59" xfId="0" applyFont="1" applyBorder="1" applyAlignment="1">
      <alignment horizontal="center"/>
    </xf>
    <xf numFmtId="0" fontId="4" fillId="0" borderId="62" xfId="0" applyFont="1" applyBorder="1" applyAlignment="1">
      <alignment horizontal="center"/>
    </xf>
    <xf numFmtId="0" fontId="33" fillId="34" borderId="24" xfId="0" applyFont="1" applyFill="1" applyBorder="1" applyAlignment="1">
      <alignment horizontal="center" vertical="center" wrapText="1"/>
    </xf>
    <xf numFmtId="0" fontId="37" fillId="0" borderId="22" xfId="0" applyFont="1" applyBorder="1" applyAlignment="1">
      <alignment horizontal="center"/>
    </xf>
    <xf numFmtId="0" fontId="37" fillId="0" borderId="15" xfId="0" applyFont="1" applyBorder="1" applyAlignment="1">
      <alignment horizontal="center"/>
    </xf>
    <xf numFmtId="0" fontId="37" fillId="0" borderId="15" xfId="0" applyFont="1" applyBorder="1" applyAlignment="1">
      <alignment horizontal="center" wrapText="1"/>
    </xf>
    <xf numFmtId="0" fontId="37" fillId="0" borderId="17" xfId="0" applyFont="1" applyBorder="1" applyAlignment="1">
      <alignment horizontal="center"/>
    </xf>
    <xf numFmtId="0" fontId="36" fillId="0" borderId="0" xfId="0" applyFont="1" applyAlignment="1">
      <alignment horizontal="left" vertical="top"/>
    </xf>
    <xf numFmtId="0" fontId="4" fillId="0" borderId="66" xfId="0" applyFont="1" applyFill="1" applyBorder="1" applyAlignment="1">
      <alignment horizontal="center" vertical="center" wrapText="1"/>
    </xf>
    <xf numFmtId="0" fontId="26" fillId="0" borderId="21"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1" xfId="0" applyFont="1" applyBorder="1" applyAlignment="1">
      <alignment horizontal="center" vertical="center" wrapText="1"/>
    </xf>
    <xf numFmtId="0" fontId="5" fillId="0" borderId="67" xfId="0" applyFont="1" applyBorder="1" applyAlignment="1">
      <alignment horizontal="center" vertical="center" wrapText="1"/>
    </xf>
    <xf numFmtId="0" fontId="33" fillId="36" borderId="8" xfId="0" applyFont="1" applyFill="1" applyBorder="1" applyAlignment="1">
      <alignment horizontal="center" vertical="center" wrapText="1"/>
    </xf>
    <xf numFmtId="0" fontId="33" fillId="36" borderId="44" xfId="0" applyFont="1" applyFill="1" applyBorder="1" applyAlignment="1">
      <alignment horizontal="center"/>
    </xf>
    <xf numFmtId="1" fontId="31" fillId="36" borderId="48" xfId="0" applyNumberFormat="1" applyFont="1" applyFill="1" applyBorder="1" applyAlignment="1">
      <alignment horizontal="center" vertical="center" wrapText="1" readingOrder="2"/>
    </xf>
    <xf numFmtId="0" fontId="33" fillId="0" borderId="26" xfId="0" applyFont="1" applyFill="1" applyBorder="1" applyAlignment="1">
      <alignment horizontal="center"/>
    </xf>
    <xf numFmtId="0" fontId="33" fillId="34" borderId="1" xfId="0" applyFont="1" applyFill="1" applyBorder="1" applyAlignment="1">
      <alignment horizontal="center" vertical="center" wrapText="1"/>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33" fillId="33" borderId="1" xfId="0" applyFont="1" applyFill="1" applyBorder="1" applyAlignment="1">
      <alignment horizontal="center" vertical="center" wrapText="1"/>
    </xf>
    <xf numFmtId="0" fontId="34" fillId="33" borderId="9" xfId="0" applyFont="1" applyFill="1" applyBorder="1" applyAlignment="1">
      <alignment horizontal="center" vertical="center" wrapText="1"/>
    </xf>
    <xf numFmtId="0" fontId="34" fillId="33" borderId="10" xfId="0" applyFont="1" applyFill="1" applyBorder="1" applyAlignment="1">
      <alignment horizontal="center" vertical="center" wrapText="1"/>
    </xf>
    <xf numFmtId="0" fontId="4" fillId="0" borderId="11" xfId="0" applyFont="1" applyBorder="1" applyAlignment="1">
      <alignment horizontal="center"/>
    </xf>
    <xf numFmtId="0" fontId="4" fillId="0" borderId="11" xfId="0" applyFont="1" applyBorder="1" applyAlignment="1"/>
    <xf numFmtId="0" fontId="4" fillId="0" borderId="16" xfId="0" applyFont="1" applyBorder="1" applyAlignment="1"/>
    <xf numFmtId="0" fontId="4" fillId="0" borderId="27" xfId="0" applyFont="1" applyBorder="1" applyAlignment="1"/>
    <xf numFmtId="0" fontId="4" fillId="0" borderId="20" xfId="0" applyFont="1" applyBorder="1" applyAlignment="1"/>
    <xf numFmtId="0" fontId="34" fillId="0" borderId="0" xfId="0" applyFont="1" applyAlignment="1">
      <alignment vertical="center"/>
    </xf>
    <xf numFmtId="0" fontId="0" fillId="0" borderId="0" xfId="0" applyAlignment="1">
      <alignment vertical="center"/>
    </xf>
    <xf numFmtId="0" fontId="40" fillId="0" borderId="0" xfId="0" applyFont="1" applyAlignment="1">
      <alignment horizontal="center" vertical="center"/>
    </xf>
    <xf numFmtId="0" fontId="4" fillId="0" borderId="0" xfId="0" applyFont="1" applyFill="1" applyBorder="1" applyAlignment="1">
      <alignment horizontal="center"/>
    </xf>
    <xf numFmtId="0" fontId="4" fillId="0" borderId="18" xfId="0" applyFont="1" applyBorder="1" applyAlignment="1">
      <alignment horizontal="center"/>
    </xf>
    <xf numFmtId="0" fontId="4" fillId="0" borderId="18" xfId="0" applyFont="1" applyBorder="1" applyAlignment="1"/>
    <xf numFmtId="0" fontId="4" fillId="0" borderId="19" xfId="0" applyFont="1" applyBorder="1" applyAlignment="1"/>
    <xf numFmtId="0" fontId="5" fillId="0" borderId="61" xfId="0" applyFont="1" applyBorder="1" applyAlignment="1">
      <alignment horizontal="center" vertical="center" wrapText="1"/>
    </xf>
    <xf numFmtId="0" fontId="5" fillId="0" borderId="59" xfId="0" applyFont="1" applyBorder="1" applyAlignment="1">
      <alignment horizontal="center" vertical="center" wrapText="1"/>
    </xf>
    <xf numFmtId="0" fontId="5" fillId="0" borderId="62" xfId="0" applyFont="1" applyBorder="1" applyAlignment="1">
      <alignment horizontal="center" vertical="center" wrapText="1"/>
    </xf>
    <xf numFmtId="0" fontId="33" fillId="34" borderId="56" xfId="0" applyFont="1" applyFill="1" applyBorder="1" applyAlignment="1">
      <alignment horizontal="center"/>
    </xf>
    <xf numFmtId="0" fontId="33" fillId="34" borderId="55" xfId="0" applyFont="1" applyFill="1" applyBorder="1" applyAlignment="1">
      <alignment horizontal="center"/>
    </xf>
    <xf numFmtId="0" fontId="33" fillId="34" borderId="50" xfId="0" applyFont="1" applyFill="1" applyBorder="1" applyAlignment="1">
      <alignment horizontal="center"/>
    </xf>
    <xf numFmtId="0" fontId="33" fillId="34" borderId="49" xfId="0" applyFont="1" applyFill="1" applyBorder="1" applyAlignment="1">
      <alignment horizontal="center"/>
    </xf>
    <xf numFmtId="0" fontId="4" fillId="0" borderId="16" xfId="0" applyFont="1" applyBorder="1" applyAlignment="1">
      <alignment horizontal="center"/>
    </xf>
    <xf numFmtId="0" fontId="4" fillId="0" borderId="21" xfId="0" applyFont="1" applyBorder="1" applyAlignment="1">
      <alignment horizontal="center"/>
    </xf>
    <xf numFmtId="0" fontId="4" fillId="0" borderId="63" xfId="0" applyFont="1" applyBorder="1" applyAlignment="1"/>
    <xf numFmtId="0" fontId="4" fillId="0" borderId="64" xfId="0" applyFont="1" applyBorder="1" applyAlignment="1"/>
    <xf numFmtId="0" fontId="4" fillId="0" borderId="13" xfId="0" applyFont="1" applyBorder="1" applyAlignment="1">
      <alignment horizontal="center"/>
    </xf>
    <xf numFmtId="0" fontId="4" fillId="0" borderId="13" xfId="0" applyFont="1" applyBorder="1" applyAlignment="1"/>
    <xf numFmtId="0" fontId="4" fillId="0" borderId="14" xfId="0" applyFont="1" applyBorder="1" applyAlignment="1"/>
    <xf numFmtId="0" fontId="4" fillId="0" borderId="42" xfId="0" applyFont="1" applyBorder="1" applyAlignment="1"/>
    <xf numFmtId="0" fontId="4" fillId="0" borderId="57" xfId="0" applyFont="1" applyBorder="1" applyAlignment="1"/>
    <xf numFmtId="0" fontId="4" fillId="0" borderId="40" xfId="0" applyFont="1" applyBorder="1" applyAlignment="1"/>
    <xf numFmtId="0" fontId="4" fillId="0" borderId="58" xfId="0" applyFont="1" applyBorder="1" applyAlignment="1"/>
    <xf numFmtId="0" fontId="5" fillId="0" borderId="0"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5" fillId="34" borderId="41" xfId="0" applyFont="1" applyFill="1" applyBorder="1" applyAlignment="1">
      <alignment horizontal="center" vertical="center" wrapText="1"/>
    </xf>
    <xf numFmtId="0" fontId="5" fillId="34" borderId="10" xfId="0" applyFont="1" applyFill="1" applyBorder="1" applyAlignment="1">
      <alignment horizontal="center" vertical="center" wrapText="1"/>
    </xf>
    <xf numFmtId="0" fontId="4" fillId="0" borderId="44" xfId="0" applyFont="1" applyBorder="1" applyAlignment="1">
      <alignment horizontal="center" vertical="center" wrapText="1"/>
    </xf>
    <xf numFmtId="0" fontId="37" fillId="0" borderId="11" xfId="0" applyFont="1" applyBorder="1" applyAlignment="1">
      <alignment horizontal="center"/>
    </xf>
    <xf numFmtId="0" fontId="3" fillId="0" borderId="27" xfId="0" applyFont="1" applyBorder="1" applyAlignment="1"/>
    <xf numFmtId="0" fontId="3" fillId="0" borderId="20" xfId="0" applyFont="1" applyBorder="1" applyAlignment="1"/>
    <xf numFmtId="0" fontId="33" fillId="34" borderId="25" xfId="0" applyFont="1" applyFill="1" applyBorder="1" applyAlignment="1">
      <alignment horizontal="center" vertical="center" wrapText="1"/>
    </xf>
    <xf numFmtId="0" fontId="37" fillId="0" borderId="23" xfId="0" applyFont="1" applyBorder="1" applyAlignment="1">
      <alignment horizont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33" fillId="34" borderId="26" xfId="0" applyFont="1" applyFill="1" applyBorder="1" applyAlignment="1">
      <alignment horizontal="center" vertical="center" wrapText="1"/>
    </xf>
    <xf numFmtId="0" fontId="37" fillId="0" borderId="39" xfId="0" applyFont="1" applyBorder="1" applyAlignment="1">
      <alignment horizontal="center"/>
    </xf>
    <xf numFmtId="0" fontId="37" fillId="0" borderId="16" xfId="0" applyFont="1" applyBorder="1" applyAlignment="1">
      <alignment horizontal="center"/>
    </xf>
    <xf numFmtId="0" fontId="3" fillId="0" borderId="11" xfId="0" applyFont="1" applyBorder="1" applyAlignment="1">
      <alignment horizontal="center"/>
    </xf>
    <xf numFmtId="0" fontId="3" fillId="0" borderId="16" xfId="0" applyFont="1" applyBorder="1" applyAlignment="1">
      <alignment horizontal="center"/>
    </xf>
    <xf numFmtId="0" fontId="33" fillId="34" borderId="43" xfId="0" applyFont="1" applyFill="1" applyBorder="1" applyAlignment="1">
      <alignment horizontal="center"/>
    </xf>
    <xf numFmtId="0" fontId="33" fillId="34" borderId="28" xfId="0" applyFont="1" applyFill="1" applyBorder="1" applyAlignment="1">
      <alignment horizontal="center"/>
    </xf>
    <xf numFmtId="0" fontId="33" fillId="34" borderId="24" xfId="0" applyFont="1" applyFill="1" applyBorder="1" applyAlignment="1">
      <alignment horizontal="center"/>
    </xf>
    <xf numFmtId="0" fontId="33" fillId="34" borderId="25" xfId="0" applyFont="1" applyFill="1" applyBorder="1" applyAlignment="1">
      <alignment horizontal="center"/>
    </xf>
    <xf numFmtId="0" fontId="33" fillId="34" borderId="26" xfId="0" applyFont="1" applyFill="1" applyBorder="1" applyAlignment="1">
      <alignment horizontal="center"/>
    </xf>
    <xf numFmtId="0" fontId="34" fillId="0" borderId="0" xfId="0" applyFont="1" applyAlignment="1">
      <alignment vertical="center" wrapText="1"/>
    </xf>
    <xf numFmtId="0" fontId="0" fillId="0" borderId="0" xfId="0" applyAlignment="1">
      <alignment vertical="center" wrapText="1"/>
    </xf>
    <xf numFmtId="0" fontId="0" fillId="0" borderId="0" xfId="0" applyAlignment="1"/>
    <xf numFmtId="0" fontId="36" fillId="35" borderId="0" xfId="0" applyFont="1" applyFill="1" applyAlignment="1">
      <alignment horizontal="center" vertical="center"/>
    </xf>
    <xf numFmtId="0" fontId="41" fillId="35" borderId="0" xfId="0" applyFont="1" applyFill="1" applyAlignment="1">
      <alignment horizontal="center"/>
    </xf>
    <xf numFmtId="0" fontId="5" fillId="0" borderId="0" xfId="0" applyFont="1" applyFill="1" applyBorder="1" applyAlignment="1">
      <alignment horizontal="center" wrapText="1"/>
    </xf>
    <xf numFmtId="0" fontId="38" fillId="0" borderId="0" xfId="0" applyFont="1" applyBorder="1" applyAlignment="1">
      <alignment wrapText="1"/>
    </xf>
    <xf numFmtId="0" fontId="39" fillId="34" borderId="47" xfId="0" applyFont="1" applyFill="1" applyBorder="1" applyAlignment="1">
      <alignment horizontal="center"/>
    </xf>
    <xf numFmtId="0" fontId="39" fillId="34" borderId="48" xfId="0" applyFont="1" applyFill="1" applyBorder="1" applyAlignment="1">
      <alignment horizontal="center"/>
    </xf>
    <xf numFmtId="0" fontId="39" fillId="34" borderId="49" xfId="0" applyFont="1" applyFill="1" applyBorder="1" applyAlignment="1">
      <alignment horizontal="center"/>
    </xf>
    <xf numFmtId="164" fontId="33" fillId="34" borderId="56" xfId="0" applyNumberFormat="1" applyFont="1" applyFill="1" applyBorder="1" applyAlignment="1">
      <alignment horizontal="center"/>
    </xf>
    <xf numFmtId="164" fontId="33" fillId="34" borderId="55" xfId="0" applyNumberFormat="1" applyFont="1" applyFill="1" applyBorder="1" applyAlignment="1">
      <alignment horizontal="center"/>
    </xf>
    <xf numFmtId="164" fontId="33" fillId="34" borderId="44" xfId="0" applyNumberFormat="1" applyFont="1" applyFill="1" applyBorder="1" applyAlignment="1">
      <alignment horizontal="center"/>
    </xf>
    <xf numFmtId="164" fontId="33" fillId="34" borderId="26" xfId="0" applyNumberFormat="1" applyFont="1" applyFill="1" applyBorder="1" applyAlignment="1">
      <alignment horizontal="center"/>
    </xf>
    <xf numFmtId="164" fontId="39" fillId="34" borderId="50" xfId="0" applyNumberFormat="1" applyFont="1" applyFill="1" applyBorder="1" applyAlignment="1">
      <alignment horizontal="center"/>
    </xf>
    <xf numFmtId="164" fontId="39" fillId="34" borderId="49" xfId="0" applyNumberFormat="1" applyFont="1" applyFill="1" applyBorder="1" applyAlignment="1">
      <alignment horizontal="center"/>
    </xf>
    <xf numFmtId="0" fontId="37" fillId="0" borderId="18" xfId="0" applyFont="1" applyBorder="1" applyAlignment="1">
      <alignment horizontal="center"/>
    </xf>
    <xf numFmtId="0" fontId="37" fillId="0" borderId="19" xfId="0" applyFont="1" applyBorder="1" applyAlignment="1">
      <alignment horizontal="center"/>
    </xf>
  </cellXfs>
  <cellStyles count="91">
    <cellStyle name="20% - Accent1 2" xfId="1"/>
    <cellStyle name="20% - Accent2 2" xfId="2"/>
    <cellStyle name="20% - Accent3 2" xfId="3"/>
    <cellStyle name="20% - Accent4 2" xfId="4"/>
    <cellStyle name="20% - Accent5 2" xfId="5"/>
    <cellStyle name="20% - Accent6 2" xfId="6"/>
    <cellStyle name="20% - הדגשה1 2" xfId="7"/>
    <cellStyle name="20% - הדגשה2 2" xfId="8"/>
    <cellStyle name="20% - הדגשה3 2" xfId="9"/>
    <cellStyle name="20% - הדגשה4 2" xfId="10"/>
    <cellStyle name="20% - הדגשה5 2" xfId="11"/>
    <cellStyle name="20% - הדגשה6 2" xfId="12"/>
    <cellStyle name="40% - Accent1 2" xfId="13"/>
    <cellStyle name="40% - Accent2 2" xfId="14"/>
    <cellStyle name="40% - Accent3 2" xfId="15"/>
    <cellStyle name="40% - Accent4 2" xfId="16"/>
    <cellStyle name="40% - Accent5 2" xfId="17"/>
    <cellStyle name="40% - Accent6 2" xfId="18"/>
    <cellStyle name="40% - הדגשה1 2" xfId="19"/>
    <cellStyle name="40% - הדגשה2 2" xfId="20"/>
    <cellStyle name="40% - הדגשה3 2" xfId="21"/>
    <cellStyle name="40% - הדגשה4 2" xfId="22"/>
    <cellStyle name="40% - הדגשה5 2" xfId="23"/>
    <cellStyle name="40% - הדגשה6 2" xfId="24"/>
    <cellStyle name="60% - Accent1 2" xfId="25"/>
    <cellStyle name="60% - Accent2 2" xfId="26"/>
    <cellStyle name="60% - Accent3 2" xfId="27"/>
    <cellStyle name="60% - Accent4 2" xfId="28"/>
    <cellStyle name="60% - Accent5 2" xfId="29"/>
    <cellStyle name="60% - Accent6 2" xfId="30"/>
    <cellStyle name="60% - הדגשה1 2" xfId="31"/>
    <cellStyle name="60% - הדגשה2 2" xfId="32"/>
    <cellStyle name="60% - הדגשה3 2" xfId="33"/>
    <cellStyle name="60% - הדגשה4 2" xfId="34"/>
    <cellStyle name="60% - הדגשה5 2" xfId="35"/>
    <cellStyle name="60% - הדגשה6 2" xfId="36"/>
    <cellStyle name="Accent1 2" xfId="37"/>
    <cellStyle name="Accent2 2" xfId="38"/>
    <cellStyle name="Accent3 2" xfId="39"/>
    <cellStyle name="Accent4 2" xfId="40"/>
    <cellStyle name="Accent5 2" xfId="41"/>
    <cellStyle name="Accent6 2" xfId="42"/>
    <cellStyle name="Bad 2" xfId="43"/>
    <cellStyle name="Calculation 2" xfId="44"/>
    <cellStyle name="Check Cell 2" xfId="45"/>
    <cellStyle name="Explanatory Text 2" xfId="46"/>
    <cellStyle name="Good 2" xfId="47"/>
    <cellStyle name="Heading 1 2" xfId="48"/>
    <cellStyle name="Heading 2 2" xfId="49"/>
    <cellStyle name="Heading 3 2" xfId="50"/>
    <cellStyle name="Heading 4 2" xfId="51"/>
    <cellStyle name="Input 2" xfId="52"/>
    <cellStyle name="Linked Cell 2" xfId="53"/>
    <cellStyle name="Neutral 2" xfId="54"/>
    <cellStyle name="Normal" xfId="0" builtinId="0"/>
    <cellStyle name="Normal 2" xfId="55"/>
    <cellStyle name="Normal 2 2" xfId="56"/>
    <cellStyle name="Normal 3" xfId="57"/>
    <cellStyle name="Normal 4" xfId="58"/>
    <cellStyle name="Normal 4 2" xfId="59"/>
    <cellStyle name="Normal 5" xfId="60"/>
    <cellStyle name="Normal 5 2" xfId="61"/>
    <cellStyle name="Normal 5 3" xfId="62"/>
    <cellStyle name="Note 2" xfId="63"/>
    <cellStyle name="Output 2" xfId="64"/>
    <cellStyle name="Title 2" xfId="65"/>
    <cellStyle name="Total 2" xfId="66"/>
    <cellStyle name="Warning Text 2" xfId="67"/>
    <cellStyle name="הדגשה1 2" xfId="68"/>
    <cellStyle name="הדגשה2 2" xfId="69"/>
    <cellStyle name="הדגשה3 2" xfId="70"/>
    <cellStyle name="הדגשה4 2" xfId="71"/>
    <cellStyle name="הדגשה5 2" xfId="72"/>
    <cellStyle name="הדגשה6 2" xfId="73"/>
    <cellStyle name="הערה 2" xfId="74"/>
    <cellStyle name="חישוב 2" xfId="75"/>
    <cellStyle name="טוב 2" xfId="76"/>
    <cellStyle name="טקסט אזהרה 2" xfId="77"/>
    <cellStyle name="טקסט הסברי 2" xfId="78"/>
    <cellStyle name="כותרת 1 2" xfId="79"/>
    <cellStyle name="כותרת 2 2" xfId="80"/>
    <cellStyle name="כותרת 3 2" xfId="81"/>
    <cellStyle name="כותרת 4 2" xfId="82"/>
    <cellStyle name="כותרת 5" xfId="83"/>
    <cellStyle name="ניטראלי 2" xfId="84"/>
    <cellStyle name="סה&quot;כ 2" xfId="85"/>
    <cellStyle name="פלט 2" xfId="86"/>
    <cellStyle name="קלט 2" xfId="87"/>
    <cellStyle name="רע 2" xfId="88"/>
    <cellStyle name="תא מסומן 2" xfId="89"/>
    <cellStyle name="תא מקושר 2" xfId="9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W495"/>
  <sheetViews>
    <sheetView rightToLeft="1" tabSelected="1" topLeftCell="A5" zoomScale="90" zoomScaleNormal="90" workbookViewId="0">
      <selection activeCell="F374" sqref="F374"/>
    </sheetView>
  </sheetViews>
  <sheetFormatPr defaultRowHeight="14.25"/>
  <cols>
    <col min="1" max="1" width="9.85546875" style="1" customWidth="1"/>
    <col min="2" max="2" width="42.7109375" style="1" customWidth="1"/>
    <col min="3" max="3" width="17.42578125" style="1" customWidth="1"/>
    <col min="4" max="4" width="13" style="1" customWidth="1"/>
    <col min="5" max="5" width="8.140625" style="1" customWidth="1"/>
    <col min="6" max="6" width="15.5703125" style="1" customWidth="1"/>
    <col min="7" max="7" width="20.140625" style="1" customWidth="1"/>
    <col min="8" max="8" width="33.85546875" style="2" customWidth="1"/>
    <col min="9" max="9" width="13.42578125" style="1" customWidth="1"/>
    <col min="10" max="10" width="25.42578125" style="1" customWidth="1"/>
    <col min="12" max="12" width="32.42578125" customWidth="1"/>
  </cols>
  <sheetData>
    <row r="2" spans="1:23" ht="20.25">
      <c r="B2" s="123" t="s">
        <v>465</v>
      </c>
      <c r="C2" s="123"/>
      <c r="D2" s="123"/>
      <c r="E2" s="123"/>
      <c r="F2" s="123"/>
      <c r="G2" s="123"/>
    </row>
    <row r="5" spans="1:23" ht="33" customHeight="1">
      <c r="B5" s="100" t="s">
        <v>457</v>
      </c>
      <c r="C5" s="169" t="s">
        <v>467</v>
      </c>
      <c r="D5" s="170"/>
      <c r="E5" s="170"/>
      <c r="F5" s="170"/>
      <c r="G5" s="170"/>
      <c r="H5" s="170"/>
      <c r="I5" s="171"/>
    </row>
    <row r="6" spans="1:23" ht="18">
      <c r="C6" s="121" t="s">
        <v>458</v>
      </c>
      <c r="D6" s="122"/>
      <c r="E6" s="122"/>
      <c r="F6" s="122"/>
      <c r="G6" s="122"/>
      <c r="H6" s="122"/>
    </row>
    <row r="7" spans="1:23" s="7" customFormat="1" ht="15.75" thickBot="1">
      <c r="D7" s="29"/>
      <c r="H7" s="30"/>
    </row>
    <row r="8" spans="1:23" s="7" customFormat="1" ht="27" customHeight="1" thickBot="1">
      <c r="A8" s="113" t="s">
        <v>279</v>
      </c>
      <c r="B8" s="114"/>
      <c r="C8" s="115"/>
      <c r="H8" s="30"/>
    </row>
    <row r="9" spans="1:23" s="7" customFormat="1" ht="63.75" thickBot="1">
      <c r="A9" s="3" t="s">
        <v>0</v>
      </c>
      <c r="B9" s="4" t="s">
        <v>127</v>
      </c>
      <c r="C9" s="4" t="s">
        <v>360</v>
      </c>
      <c r="D9" s="4" t="s">
        <v>1</v>
      </c>
      <c r="E9" s="4" t="s">
        <v>453</v>
      </c>
      <c r="F9" s="4" t="s">
        <v>451</v>
      </c>
      <c r="G9" s="4" t="s">
        <v>361</v>
      </c>
      <c r="H9" s="5" t="s">
        <v>2</v>
      </c>
      <c r="K9" s="6"/>
      <c r="L9" s="6"/>
      <c r="M9" s="6"/>
      <c r="N9" s="6"/>
      <c r="O9" s="6"/>
      <c r="P9" s="6"/>
      <c r="Q9" s="6"/>
      <c r="R9" s="6"/>
      <c r="S9" s="6"/>
      <c r="T9" s="6"/>
      <c r="U9" s="6"/>
      <c r="V9" s="6"/>
      <c r="W9" s="6"/>
    </row>
    <row r="10" spans="1:23" s="7" customFormat="1" ht="75">
      <c r="A10" s="31" t="s">
        <v>373</v>
      </c>
      <c r="B10" s="26" t="s">
        <v>247</v>
      </c>
      <c r="C10" s="25"/>
      <c r="D10" s="26" t="s">
        <v>4</v>
      </c>
      <c r="E10" s="25">
        <v>5</v>
      </c>
      <c r="F10" s="25">
        <v>8000</v>
      </c>
      <c r="G10" s="25">
        <f t="shared" ref="G10:G37" si="0">F10*E10</f>
        <v>40000</v>
      </c>
      <c r="H10" s="32" t="s">
        <v>306</v>
      </c>
    </row>
    <row r="11" spans="1:23" s="7" customFormat="1" ht="75">
      <c r="A11" s="12" t="s">
        <v>373</v>
      </c>
      <c r="B11" s="13" t="s">
        <v>248</v>
      </c>
      <c r="C11" s="14"/>
      <c r="D11" s="13" t="s">
        <v>4</v>
      </c>
      <c r="E11" s="14">
        <v>5</v>
      </c>
      <c r="F11" s="25">
        <v>11000</v>
      </c>
      <c r="G11" s="25">
        <f t="shared" si="0"/>
        <v>55000</v>
      </c>
      <c r="H11" s="33" t="s">
        <v>306</v>
      </c>
    </row>
    <row r="12" spans="1:23" s="7" customFormat="1" ht="75">
      <c r="A12" s="12" t="s">
        <v>373</v>
      </c>
      <c r="B12" s="13" t="s">
        <v>249</v>
      </c>
      <c r="C12" s="14"/>
      <c r="D12" s="13" t="s">
        <v>4</v>
      </c>
      <c r="E12" s="14">
        <v>10</v>
      </c>
      <c r="F12" s="25">
        <v>14000</v>
      </c>
      <c r="G12" s="25">
        <f t="shared" si="0"/>
        <v>140000</v>
      </c>
      <c r="H12" s="33" t="s">
        <v>306</v>
      </c>
    </row>
    <row r="13" spans="1:23" s="7" customFormat="1" ht="75">
      <c r="A13" s="12" t="s">
        <v>373</v>
      </c>
      <c r="B13" s="13" t="s">
        <v>250</v>
      </c>
      <c r="C13" s="14"/>
      <c r="D13" s="13" t="s">
        <v>4</v>
      </c>
      <c r="E13" s="14">
        <v>10</v>
      </c>
      <c r="F13" s="25">
        <v>17000</v>
      </c>
      <c r="G13" s="25">
        <f t="shared" si="0"/>
        <v>170000</v>
      </c>
      <c r="H13" s="33" t="s">
        <v>306</v>
      </c>
    </row>
    <row r="14" spans="1:23" s="7" customFormat="1" ht="75">
      <c r="A14" s="12" t="s">
        <v>373</v>
      </c>
      <c r="B14" s="14" t="s">
        <v>5</v>
      </c>
      <c r="C14" s="14"/>
      <c r="D14" s="14" t="s">
        <v>4</v>
      </c>
      <c r="E14" s="14">
        <v>5</v>
      </c>
      <c r="F14" s="25">
        <v>28000</v>
      </c>
      <c r="G14" s="25">
        <f t="shared" si="0"/>
        <v>140000</v>
      </c>
      <c r="H14" s="33" t="s">
        <v>306</v>
      </c>
    </row>
    <row r="15" spans="1:23" s="7" customFormat="1" ht="19.5" customHeight="1">
      <c r="A15" s="12" t="s">
        <v>373</v>
      </c>
      <c r="B15" s="14" t="s">
        <v>439</v>
      </c>
      <c r="C15" s="14">
        <v>57022</v>
      </c>
      <c r="D15" s="14" t="s">
        <v>7</v>
      </c>
      <c r="E15" s="14">
        <v>20</v>
      </c>
      <c r="F15" s="25">
        <v>375</v>
      </c>
      <c r="G15" s="25">
        <f t="shared" si="0"/>
        <v>7500</v>
      </c>
      <c r="H15" s="15" t="s">
        <v>362</v>
      </c>
    </row>
    <row r="16" spans="1:23" s="7" customFormat="1" ht="20.25" customHeight="1">
      <c r="A16" s="12" t="s">
        <v>373</v>
      </c>
      <c r="B16" s="14" t="s">
        <v>440</v>
      </c>
      <c r="C16" s="14"/>
      <c r="D16" s="14" t="s">
        <v>7</v>
      </c>
      <c r="E16" s="14">
        <v>20</v>
      </c>
      <c r="F16" s="25">
        <v>175</v>
      </c>
      <c r="G16" s="25">
        <f t="shared" si="0"/>
        <v>3500</v>
      </c>
      <c r="H16" s="15" t="s">
        <v>362</v>
      </c>
    </row>
    <row r="17" spans="1:8" s="7" customFormat="1" ht="22.5" customHeight="1">
      <c r="A17" s="12" t="s">
        <v>373</v>
      </c>
      <c r="B17" s="14" t="s">
        <v>363</v>
      </c>
      <c r="C17" s="14"/>
      <c r="D17" s="14" t="s">
        <v>7</v>
      </c>
      <c r="E17" s="14">
        <v>25</v>
      </c>
      <c r="F17" s="25">
        <v>775</v>
      </c>
      <c r="G17" s="25">
        <f t="shared" si="0"/>
        <v>19375</v>
      </c>
      <c r="H17" s="15" t="s">
        <v>362</v>
      </c>
    </row>
    <row r="18" spans="1:8" s="7" customFormat="1" ht="26.25" customHeight="1">
      <c r="A18" s="12" t="s">
        <v>374</v>
      </c>
      <c r="B18" s="14" t="s">
        <v>6</v>
      </c>
      <c r="C18" s="14"/>
      <c r="D18" s="14" t="s">
        <v>7</v>
      </c>
      <c r="E18" s="14">
        <v>10</v>
      </c>
      <c r="F18" s="25">
        <v>450</v>
      </c>
      <c r="G18" s="25">
        <f t="shared" si="0"/>
        <v>4500</v>
      </c>
      <c r="H18" s="15"/>
    </row>
    <row r="19" spans="1:8" s="7" customFormat="1" ht="34.5" customHeight="1">
      <c r="A19" s="12" t="s">
        <v>373</v>
      </c>
      <c r="B19" s="14" t="s">
        <v>14</v>
      </c>
      <c r="C19" s="14"/>
      <c r="D19" s="14" t="s">
        <v>4</v>
      </c>
      <c r="E19" s="14">
        <v>5</v>
      </c>
      <c r="F19" s="25">
        <v>3000</v>
      </c>
      <c r="G19" s="25">
        <f t="shared" si="0"/>
        <v>15000</v>
      </c>
      <c r="H19" s="15"/>
    </row>
    <row r="20" spans="1:8" s="7" customFormat="1" ht="22.5" customHeight="1">
      <c r="A20" s="12" t="s">
        <v>375</v>
      </c>
      <c r="B20" s="14" t="s">
        <v>8</v>
      </c>
      <c r="C20" s="14">
        <v>26921</v>
      </c>
      <c r="D20" s="14" t="s">
        <v>4</v>
      </c>
      <c r="E20" s="14">
        <v>20</v>
      </c>
      <c r="F20" s="25">
        <v>2000</v>
      </c>
      <c r="G20" s="25">
        <f t="shared" si="0"/>
        <v>40000</v>
      </c>
      <c r="H20" s="15"/>
    </row>
    <row r="21" spans="1:8" s="7" customFormat="1" ht="37.5" customHeight="1">
      <c r="A21" s="12" t="s">
        <v>376</v>
      </c>
      <c r="B21" s="14" t="s">
        <v>275</v>
      </c>
      <c r="C21" s="14">
        <v>14781</v>
      </c>
      <c r="D21" s="14" t="s">
        <v>4</v>
      </c>
      <c r="E21" s="14">
        <v>20</v>
      </c>
      <c r="F21" s="25">
        <v>3000</v>
      </c>
      <c r="G21" s="25">
        <f t="shared" si="0"/>
        <v>60000</v>
      </c>
      <c r="H21" s="15"/>
    </row>
    <row r="22" spans="1:8" s="7" customFormat="1" ht="41.25" customHeight="1">
      <c r="A22" s="12" t="s">
        <v>376</v>
      </c>
      <c r="B22" s="14" t="s">
        <v>276</v>
      </c>
      <c r="C22" s="14"/>
      <c r="D22" s="14" t="s">
        <v>4</v>
      </c>
      <c r="E22" s="14">
        <v>20</v>
      </c>
      <c r="F22" s="25">
        <v>2000</v>
      </c>
      <c r="G22" s="25">
        <f t="shared" si="0"/>
        <v>40000</v>
      </c>
      <c r="H22" s="15"/>
    </row>
    <row r="23" spans="1:8" s="7" customFormat="1" ht="38.25" customHeight="1">
      <c r="A23" s="12" t="s">
        <v>376</v>
      </c>
      <c r="B23" s="14" t="s">
        <v>277</v>
      </c>
      <c r="C23" s="14"/>
      <c r="D23" s="14" t="s">
        <v>4</v>
      </c>
      <c r="E23" s="14">
        <v>20</v>
      </c>
      <c r="F23" s="25">
        <v>1300</v>
      </c>
      <c r="G23" s="25">
        <f t="shared" si="0"/>
        <v>26000</v>
      </c>
      <c r="H23" s="15"/>
    </row>
    <row r="24" spans="1:8" s="7" customFormat="1" ht="30">
      <c r="A24" s="12" t="s">
        <v>376</v>
      </c>
      <c r="B24" s="14" t="s">
        <v>364</v>
      </c>
      <c r="C24" s="14"/>
      <c r="D24" s="14" t="s">
        <v>4</v>
      </c>
      <c r="E24" s="14">
        <v>20</v>
      </c>
      <c r="F24" s="25">
        <v>600</v>
      </c>
      <c r="G24" s="25">
        <f t="shared" si="0"/>
        <v>12000</v>
      </c>
      <c r="H24" s="15"/>
    </row>
    <row r="25" spans="1:8" s="7" customFormat="1" ht="36.75" customHeight="1">
      <c r="A25" s="12" t="s">
        <v>377</v>
      </c>
      <c r="B25" s="14" t="s">
        <v>11</v>
      </c>
      <c r="C25" s="14"/>
      <c r="D25" s="14" t="s">
        <v>4</v>
      </c>
      <c r="E25" s="14">
        <v>10</v>
      </c>
      <c r="F25" s="25">
        <v>25500</v>
      </c>
      <c r="G25" s="25">
        <f t="shared" si="0"/>
        <v>255000</v>
      </c>
      <c r="H25" s="15"/>
    </row>
    <row r="26" spans="1:8" s="7" customFormat="1" ht="41.25" customHeight="1">
      <c r="A26" s="12" t="s">
        <v>377</v>
      </c>
      <c r="B26" s="14" t="s">
        <v>12</v>
      </c>
      <c r="C26" s="14">
        <v>22810</v>
      </c>
      <c r="D26" s="14" t="s">
        <v>4</v>
      </c>
      <c r="E26" s="14">
        <v>10</v>
      </c>
      <c r="F26" s="25">
        <v>24000</v>
      </c>
      <c r="G26" s="25">
        <f t="shared" si="0"/>
        <v>240000</v>
      </c>
      <c r="H26" s="15"/>
    </row>
    <row r="27" spans="1:8" s="7" customFormat="1" ht="43.5" customHeight="1">
      <c r="A27" s="12" t="s">
        <v>377</v>
      </c>
      <c r="B27" s="14" t="s">
        <v>13</v>
      </c>
      <c r="C27" s="14">
        <v>22811</v>
      </c>
      <c r="D27" s="14" t="s">
        <v>4</v>
      </c>
      <c r="E27" s="14">
        <v>5</v>
      </c>
      <c r="F27" s="25">
        <v>18500</v>
      </c>
      <c r="G27" s="25">
        <f t="shared" si="0"/>
        <v>92500</v>
      </c>
      <c r="H27" s="15"/>
    </row>
    <row r="28" spans="1:8" s="7" customFormat="1" ht="36" customHeight="1">
      <c r="A28" s="12" t="s">
        <v>378</v>
      </c>
      <c r="B28" s="13" t="s">
        <v>441</v>
      </c>
      <c r="C28" s="14"/>
      <c r="D28" s="13" t="s">
        <v>7</v>
      </c>
      <c r="E28" s="14">
        <v>30</v>
      </c>
      <c r="F28" s="25">
        <v>225</v>
      </c>
      <c r="G28" s="25">
        <f t="shared" si="0"/>
        <v>6750</v>
      </c>
      <c r="H28" s="15"/>
    </row>
    <row r="29" spans="1:8" s="7" customFormat="1" ht="30" customHeight="1">
      <c r="A29" s="12" t="s">
        <v>378</v>
      </c>
      <c r="B29" s="13" t="s">
        <v>442</v>
      </c>
      <c r="C29" s="14"/>
      <c r="D29" s="13" t="s">
        <v>7</v>
      </c>
      <c r="E29" s="14">
        <v>20</v>
      </c>
      <c r="F29" s="25">
        <v>225</v>
      </c>
      <c r="G29" s="25">
        <f t="shared" si="0"/>
        <v>4500</v>
      </c>
      <c r="H29" s="15"/>
    </row>
    <row r="30" spans="1:8" s="7" customFormat="1" ht="33" customHeight="1">
      <c r="A30" s="12" t="s">
        <v>378</v>
      </c>
      <c r="B30" s="14" t="s">
        <v>443</v>
      </c>
      <c r="C30" s="28"/>
      <c r="D30" s="13" t="s">
        <v>7</v>
      </c>
      <c r="E30" s="14">
        <v>30</v>
      </c>
      <c r="F30" s="25">
        <v>275</v>
      </c>
      <c r="G30" s="25">
        <f t="shared" si="0"/>
        <v>8250</v>
      </c>
      <c r="H30" s="15"/>
    </row>
    <row r="31" spans="1:8" s="7" customFormat="1" ht="36" customHeight="1">
      <c r="A31" s="12" t="s">
        <v>378</v>
      </c>
      <c r="B31" s="13" t="s">
        <v>146</v>
      </c>
      <c r="C31" s="14"/>
      <c r="D31" s="13" t="s">
        <v>4</v>
      </c>
      <c r="E31" s="14">
        <v>5</v>
      </c>
      <c r="F31" s="25">
        <v>9000</v>
      </c>
      <c r="G31" s="25">
        <f t="shared" si="0"/>
        <v>45000</v>
      </c>
      <c r="H31" s="15"/>
    </row>
    <row r="32" spans="1:8" s="7" customFormat="1" ht="36.75" customHeight="1">
      <c r="A32" s="12" t="s">
        <v>378</v>
      </c>
      <c r="B32" s="13" t="s">
        <v>291</v>
      </c>
      <c r="C32" s="14"/>
      <c r="D32" s="13" t="s">
        <v>4</v>
      </c>
      <c r="E32" s="14">
        <v>5</v>
      </c>
      <c r="F32" s="25">
        <v>7000</v>
      </c>
      <c r="G32" s="25">
        <f t="shared" si="0"/>
        <v>35000</v>
      </c>
      <c r="H32" s="15"/>
    </row>
    <row r="33" spans="1:23" s="7" customFormat="1" ht="36.75" customHeight="1">
      <c r="A33" s="12" t="s">
        <v>378</v>
      </c>
      <c r="B33" s="13" t="s">
        <v>147</v>
      </c>
      <c r="C33" s="14"/>
      <c r="D33" s="13" t="s">
        <v>4</v>
      </c>
      <c r="E33" s="14">
        <v>5</v>
      </c>
      <c r="F33" s="25">
        <v>3300</v>
      </c>
      <c r="G33" s="25">
        <f t="shared" si="0"/>
        <v>16500</v>
      </c>
      <c r="H33" s="15"/>
    </row>
    <row r="34" spans="1:23" s="7" customFormat="1" ht="38.25" customHeight="1">
      <c r="A34" s="12" t="s">
        <v>378</v>
      </c>
      <c r="B34" s="13" t="s">
        <v>148</v>
      </c>
      <c r="C34" s="14"/>
      <c r="D34" s="13" t="s">
        <v>4</v>
      </c>
      <c r="E34" s="14">
        <v>20</v>
      </c>
      <c r="F34" s="25">
        <v>1300</v>
      </c>
      <c r="G34" s="25">
        <f t="shared" si="0"/>
        <v>26000</v>
      </c>
      <c r="H34" s="15"/>
    </row>
    <row r="35" spans="1:23" s="7" customFormat="1" ht="47.25" customHeight="1">
      <c r="A35" s="12" t="s">
        <v>379</v>
      </c>
      <c r="B35" s="13" t="s">
        <v>75</v>
      </c>
      <c r="C35" s="14"/>
      <c r="D35" s="13" t="s">
        <v>4</v>
      </c>
      <c r="E35" s="14">
        <v>5</v>
      </c>
      <c r="F35" s="25">
        <v>7000</v>
      </c>
      <c r="G35" s="25">
        <f t="shared" si="0"/>
        <v>35000</v>
      </c>
      <c r="H35" s="15" t="s">
        <v>365</v>
      </c>
    </row>
    <row r="36" spans="1:23" s="7" customFormat="1" ht="24" customHeight="1">
      <c r="A36" s="12" t="s">
        <v>379</v>
      </c>
      <c r="B36" s="13" t="s">
        <v>210</v>
      </c>
      <c r="C36" s="14"/>
      <c r="D36" s="13" t="s">
        <v>4</v>
      </c>
      <c r="E36" s="14">
        <v>5</v>
      </c>
      <c r="F36" s="25">
        <v>750</v>
      </c>
      <c r="G36" s="25">
        <f t="shared" si="0"/>
        <v>3750</v>
      </c>
      <c r="H36" s="15"/>
    </row>
    <row r="37" spans="1:23" s="7" customFormat="1" ht="38.25" customHeight="1" thickBot="1">
      <c r="A37" s="16" t="s">
        <v>379</v>
      </c>
      <c r="B37" s="17" t="s">
        <v>272</v>
      </c>
      <c r="C37" s="18"/>
      <c r="D37" s="17" t="s">
        <v>4</v>
      </c>
      <c r="E37" s="18">
        <v>5</v>
      </c>
      <c r="F37" s="25">
        <v>900</v>
      </c>
      <c r="G37" s="25">
        <f t="shared" si="0"/>
        <v>4500</v>
      </c>
      <c r="H37" s="19"/>
    </row>
    <row r="38" spans="1:23" s="7" customFormat="1" ht="23.25" customHeight="1" thickBot="1">
      <c r="A38" s="20"/>
      <c r="B38" s="21"/>
      <c r="C38" s="110" t="s">
        <v>252</v>
      </c>
      <c r="D38" s="111"/>
      <c r="E38" s="111"/>
      <c r="F38" s="112"/>
      <c r="G38" s="71">
        <f>SUM(G10:G37)</f>
        <v>1545625</v>
      </c>
      <c r="H38" s="21"/>
    </row>
    <row r="39" spans="1:23" s="7" customFormat="1" ht="29.25" customHeight="1" thickBot="1">
      <c r="A39" s="20"/>
      <c r="B39" s="21"/>
      <c r="C39" s="110" t="s">
        <v>310</v>
      </c>
      <c r="D39" s="111"/>
      <c r="E39" s="111"/>
      <c r="F39" s="112"/>
      <c r="G39" s="106"/>
      <c r="H39" s="21"/>
    </row>
    <row r="40" spans="1:23" s="7" customFormat="1" ht="27.75" customHeight="1" thickBot="1">
      <c r="A40" s="20"/>
      <c r="B40" s="22"/>
      <c r="C40" s="110" t="s">
        <v>311</v>
      </c>
      <c r="D40" s="111"/>
      <c r="E40" s="111"/>
      <c r="F40" s="112"/>
      <c r="G40" s="72">
        <f>G38*(100-G39)/100</f>
        <v>1545625</v>
      </c>
      <c r="H40" s="21"/>
    </row>
    <row r="41" spans="1:23" s="23" customFormat="1" ht="13.5" customHeight="1">
      <c r="A41" s="20"/>
      <c r="B41" s="22"/>
      <c r="C41" s="20"/>
      <c r="D41" s="22"/>
      <c r="E41" s="20"/>
      <c r="F41" s="22"/>
      <c r="G41" s="22"/>
      <c r="H41" s="22"/>
      <c r="I41" s="22"/>
      <c r="J41" s="21"/>
    </row>
    <row r="42" spans="1:23" s="23" customFormat="1" ht="13.5" customHeight="1">
      <c r="A42" s="20"/>
      <c r="B42" s="22"/>
      <c r="C42" s="20"/>
      <c r="D42" s="22"/>
      <c r="E42" s="20"/>
      <c r="F42" s="22"/>
      <c r="G42" s="22"/>
      <c r="H42" s="22"/>
      <c r="I42" s="22"/>
      <c r="J42" s="21"/>
    </row>
    <row r="43" spans="1:23" s="23" customFormat="1" ht="13.5" customHeight="1" thickBot="1">
      <c r="A43" s="20"/>
      <c r="B43" s="22"/>
      <c r="C43" s="20"/>
      <c r="D43" s="22"/>
      <c r="E43" s="20"/>
      <c r="F43" s="22"/>
      <c r="G43" s="22"/>
      <c r="H43" s="22"/>
      <c r="I43" s="22"/>
      <c r="J43" s="21"/>
    </row>
    <row r="44" spans="1:23" s="23" customFormat="1" ht="23.25" customHeight="1" thickBot="1">
      <c r="A44" s="113" t="s">
        <v>312</v>
      </c>
      <c r="B44" s="114"/>
      <c r="C44" s="115"/>
      <c r="D44" s="22"/>
      <c r="E44" s="20"/>
      <c r="F44" s="22"/>
      <c r="G44" s="22"/>
      <c r="H44" s="22"/>
      <c r="I44" s="22"/>
      <c r="J44" s="21"/>
    </row>
    <row r="45" spans="1:23" s="7" customFormat="1" ht="63.75" thickBot="1">
      <c r="A45" s="3" t="s">
        <v>0</v>
      </c>
      <c r="B45" s="4" t="s">
        <v>127</v>
      </c>
      <c r="C45" s="4" t="s">
        <v>360</v>
      </c>
      <c r="D45" s="4" t="s">
        <v>1</v>
      </c>
      <c r="E45" s="4" t="s">
        <v>453</v>
      </c>
      <c r="F45" s="4" t="s">
        <v>451</v>
      </c>
      <c r="G45" s="4" t="s">
        <v>361</v>
      </c>
      <c r="H45" s="5" t="s">
        <v>2</v>
      </c>
      <c r="K45" s="6"/>
      <c r="L45" s="6"/>
      <c r="M45" s="6"/>
      <c r="N45" s="6"/>
      <c r="O45" s="6"/>
      <c r="P45" s="6"/>
      <c r="Q45" s="6"/>
      <c r="R45" s="6"/>
      <c r="S45" s="6"/>
      <c r="T45" s="6"/>
      <c r="U45" s="6"/>
      <c r="V45" s="6"/>
      <c r="W45" s="6"/>
    </row>
    <row r="46" spans="1:23" s="7" customFormat="1" ht="114" customHeight="1">
      <c r="A46" s="25" t="s">
        <v>380</v>
      </c>
      <c r="B46" s="26" t="s">
        <v>366</v>
      </c>
      <c r="C46" s="25">
        <v>35870</v>
      </c>
      <c r="D46" s="26" t="s">
        <v>4</v>
      </c>
      <c r="E46" s="25">
        <v>10</v>
      </c>
      <c r="F46" s="25">
        <v>33000</v>
      </c>
      <c r="G46" s="25">
        <f t="shared" ref="G46:G59" si="1">F46*E46</f>
        <v>330000</v>
      </c>
      <c r="H46" s="27"/>
    </row>
    <row r="47" spans="1:23" s="7" customFormat="1" ht="93.75" customHeight="1">
      <c r="A47" s="14" t="s">
        <v>380</v>
      </c>
      <c r="B47" s="13" t="s">
        <v>128</v>
      </c>
      <c r="C47" s="14">
        <v>35870</v>
      </c>
      <c r="D47" s="13" t="s">
        <v>4</v>
      </c>
      <c r="E47" s="14">
        <v>5</v>
      </c>
      <c r="F47" s="25">
        <v>33000</v>
      </c>
      <c r="G47" s="25">
        <f t="shared" si="1"/>
        <v>165000</v>
      </c>
      <c r="H47" s="28"/>
    </row>
    <row r="48" spans="1:23" s="7" customFormat="1" ht="68.25" customHeight="1">
      <c r="A48" s="14" t="s">
        <v>380</v>
      </c>
      <c r="B48" s="13" t="s">
        <v>278</v>
      </c>
      <c r="C48" s="14"/>
      <c r="D48" s="13" t="s">
        <v>4</v>
      </c>
      <c r="E48" s="14">
        <v>3</v>
      </c>
      <c r="F48" s="25">
        <v>7000</v>
      </c>
      <c r="G48" s="25">
        <f t="shared" si="1"/>
        <v>21000</v>
      </c>
      <c r="H48" s="28"/>
    </row>
    <row r="49" spans="1:10" s="7" customFormat="1" ht="69.75" customHeight="1">
      <c r="A49" s="14" t="s">
        <v>380</v>
      </c>
      <c r="B49" s="13" t="s">
        <v>129</v>
      </c>
      <c r="C49" s="14">
        <v>30470</v>
      </c>
      <c r="D49" s="13" t="s">
        <v>4</v>
      </c>
      <c r="E49" s="14">
        <v>15</v>
      </c>
      <c r="F49" s="25">
        <v>8000</v>
      </c>
      <c r="G49" s="25">
        <f t="shared" si="1"/>
        <v>120000</v>
      </c>
      <c r="H49" s="28"/>
    </row>
    <row r="50" spans="1:10" s="7" customFormat="1" ht="60">
      <c r="A50" s="14" t="s">
        <v>380</v>
      </c>
      <c r="B50" s="13" t="s">
        <v>253</v>
      </c>
      <c r="C50" s="14">
        <v>47226</v>
      </c>
      <c r="D50" s="13" t="s">
        <v>4</v>
      </c>
      <c r="E50" s="14">
        <v>5</v>
      </c>
      <c r="F50" s="25">
        <v>11000</v>
      </c>
      <c r="G50" s="25">
        <f t="shared" si="1"/>
        <v>55000</v>
      </c>
      <c r="H50" s="28"/>
    </row>
    <row r="51" spans="1:10" s="7" customFormat="1" ht="30">
      <c r="A51" s="14" t="s">
        <v>380</v>
      </c>
      <c r="B51" s="13" t="s">
        <v>192</v>
      </c>
      <c r="C51" s="14"/>
      <c r="D51" s="13" t="s">
        <v>4</v>
      </c>
      <c r="E51" s="14">
        <v>10</v>
      </c>
      <c r="F51" s="25">
        <v>2600</v>
      </c>
      <c r="G51" s="25">
        <f t="shared" si="1"/>
        <v>26000</v>
      </c>
      <c r="H51" s="28"/>
    </row>
    <row r="52" spans="1:10" s="7" customFormat="1" ht="30">
      <c r="A52" s="14" t="s">
        <v>380</v>
      </c>
      <c r="B52" s="13" t="s">
        <v>193</v>
      </c>
      <c r="C52" s="14"/>
      <c r="D52" s="13" t="s">
        <v>4</v>
      </c>
      <c r="E52" s="14">
        <v>10</v>
      </c>
      <c r="F52" s="25">
        <v>5000</v>
      </c>
      <c r="G52" s="25">
        <f t="shared" si="1"/>
        <v>50000</v>
      </c>
      <c r="H52" s="28"/>
    </row>
    <row r="53" spans="1:10" s="7" customFormat="1" ht="30">
      <c r="A53" s="14" t="s">
        <v>380</v>
      </c>
      <c r="B53" s="13" t="s">
        <v>194</v>
      </c>
      <c r="C53" s="14"/>
      <c r="D53" s="13" t="s">
        <v>4</v>
      </c>
      <c r="E53" s="14">
        <v>10</v>
      </c>
      <c r="F53" s="25">
        <v>2600</v>
      </c>
      <c r="G53" s="25">
        <f t="shared" si="1"/>
        <v>26000</v>
      </c>
      <c r="H53" s="28"/>
    </row>
    <row r="54" spans="1:10" s="7" customFormat="1" ht="30">
      <c r="A54" s="14" t="s">
        <v>380</v>
      </c>
      <c r="B54" s="13" t="s">
        <v>195</v>
      </c>
      <c r="C54" s="14"/>
      <c r="D54" s="13" t="s">
        <v>4</v>
      </c>
      <c r="E54" s="14">
        <v>10</v>
      </c>
      <c r="F54" s="25">
        <v>5000</v>
      </c>
      <c r="G54" s="25">
        <f t="shared" si="1"/>
        <v>50000</v>
      </c>
      <c r="H54" s="28"/>
    </row>
    <row r="55" spans="1:10" s="7" customFormat="1" ht="39.75" customHeight="1">
      <c r="A55" s="14" t="s">
        <v>381</v>
      </c>
      <c r="B55" s="13" t="s">
        <v>168</v>
      </c>
      <c r="C55" s="14"/>
      <c r="D55" s="13" t="s">
        <v>4</v>
      </c>
      <c r="E55" s="14">
        <v>20</v>
      </c>
      <c r="F55" s="25">
        <v>1200</v>
      </c>
      <c r="G55" s="25">
        <f t="shared" si="1"/>
        <v>24000</v>
      </c>
      <c r="H55" s="28" t="s">
        <v>302</v>
      </c>
    </row>
    <row r="56" spans="1:10" s="7" customFormat="1" ht="40.5" customHeight="1">
      <c r="A56" s="14" t="s">
        <v>381</v>
      </c>
      <c r="B56" s="13" t="s">
        <v>169</v>
      </c>
      <c r="C56" s="14"/>
      <c r="D56" s="13" t="s">
        <v>4</v>
      </c>
      <c r="E56" s="14">
        <v>20</v>
      </c>
      <c r="F56" s="25">
        <v>1200</v>
      </c>
      <c r="G56" s="25">
        <f t="shared" si="1"/>
        <v>24000</v>
      </c>
      <c r="H56" s="28" t="s">
        <v>302</v>
      </c>
    </row>
    <row r="57" spans="1:10" s="7" customFormat="1" ht="53.25" customHeight="1">
      <c r="A57" s="14" t="s">
        <v>382</v>
      </c>
      <c r="B57" s="13" t="s">
        <v>367</v>
      </c>
      <c r="C57" s="14">
        <v>55687</v>
      </c>
      <c r="D57" s="13" t="s">
        <v>4</v>
      </c>
      <c r="E57" s="14">
        <v>5</v>
      </c>
      <c r="F57" s="25">
        <v>12000</v>
      </c>
      <c r="G57" s="25">
        <f t="shared" si="1"/>
        <v>60000</v>
      </c>
      <c r="H57" s="28"/>
    </row>
    <row r="58" spans="1:10" s="7" customFormat="1" ht="38.25" customHeight="1">
      <c r="A58" s="14" t="s">
        <v>383</v>
      </c>
      <c r="B58" s="13" t="s">
        <v>15</v>
      </c>
      <c r="C58" s="14"/>
      <c r="D58" s="13" t="s">
        <v>4</v>
      </c>
      <c r="E58" s="14">
        <v>5</v>
      </c>
      <c r="F58" s="25">
        <v>1100</v>
      </c>
      <c r="G58" s="25">
        <f t="shared" si="1"/>
        <v>5500</v>
      </c>
      <c r="H58" s="28"/>
    </row>
    <row r="59" spans="1:10" s="7" customFormat="1" ht="66" customHeight="1" thickBot="1">
      <c r="A59" s="14" t="s">
        <v>379</v>
      </c>
      <c r="B59" s="13" t="s">
        <v>16</v>
      </c>
      <c r="C59" s="14"/>
      <c r="D59" s="13" t="s">
        <v>4</v>
      </c>
      <c r="E59" s="14">
        <v>10</v>
      </c>
      <c r="F59" s="25">
        <v>600</v>
      </c>
      <c r="G59" s="25">
        <f t="shared" si="1"/>
        <v>6000</v>
      </c>
      <c r="H59" s="28"/>
    </row>
    <row r="60" spans="1:10" s="7" customFormat="1" ht="24.95" customHeight="1" thickBot="1">
      <c r="A60" s="20"/>
      <c r="B60" s="21"/>
      <c r="C60" s="110" t="s">
        <v>252</v>
      </c>
      <c r="D60" s="111"/>
      <c r="E60" s="111"/>
      <c r="F60" s="112"/>
      <c r="G60" s="71">
        <f>SUM(G46:G59)</f>
        <v>962500</v>
      </c>
      <c r="H60" s="21"/>
    </row>
    <row r="61" spans="1:10" s="7" customFormat="1" ht="24.95" customHeight="1" thickBot="1">
      <c r="A61" s="20"/>
      <c r="B61" s="21"/>
      <c r="C61" s="110" t="s">
        <v>310</v>
      </c>
      <c r="D61" s="111"/>
      <c r="E61" s="111"/>
      <c r="F61" s="112"/>
      <c r="G61" s="106"/>
      <c r="H61" s="21"/>
    </row>
    <row r="62" spans="1:10" s="7" customFormat="1" ht="24.95" customHeight="1" thickBot="1">
      <c r="A62" s="20"/>
      <c r="B62" s="22"/>
      <c r="C62" s="110" t="s">
        <v>311</v>
      </c>
      <c r="D62" s="111"/>
      <c r="E62" s="111"/>
      <c r="F62" s="112"/>
      <c r="G62" s="72">
        <f>G60*(100-G61)/100</f>
        <v>962500</v>
      </c>
      <c r="H62" s="21"/>
    </row>
    <row r="63" spans="1:10" s="23" customFormat="1" ht="12" customHeight="1">
      <c r="A63" s="20"/>
      <c r="B63" s="21"/>
      <c r="C63" s="21"/>
      <c r="D63" s="21"/>
      <c r="E63" s="21"/>
      <c r="F63" s="21"/>
      <c r="G63" s="21"/>
      <c r="H63" s="21"/>
      <c r="I63" s="21"/>
      <c r="J63" s="21"/>
    </row>
    <row r="64" spans="1:10" s="23" customFormat="1" ht="12" customHeight="1">
      <c r="A64" s="20"/>
      <c r="B64" s="21"/>
      <c r="C64" s="21"/>
      <c r="D64" s="21"/>
      <c r="E64" s="21"/>
      <c r="F64" s="21"/>
      <c r="G64" s="21"/>
      <c r="H64" s="21"/>
      <c r="I64" s="21"/>
      <c r="J64" s="21"/>
    </row>
    <row r="65" spans="1:23" s="23" customFormat="1" ht="12" customHeight="1" thickBot="1">
      <c r="A65" s="20"/>
      <c r="B65" s="21"/>
      <c r="C65" s="21"/>
      <c r="D65" s="21"/>
      <c r="E65" s="21"/>
      <c r="F65" s="21"/>
      <c r="G65" s="21"/>
      <c r="H65" s="21"/>
      <c r="I65" s="21"/>
      <c r="J65" s="21"/>
    </row>
    <row r="66" spans="1:23" s="23" customFormat="1" ht="25.5" customHeight="1" thickBot="1">
      <c r="A66" s="113" t="s">
        <v>313</v>
      </c>
      <c r="B66" s="114"/>
      <c r="C66" s="115"/>
      <c r="D66" s="22"/>
      <c r="E66" s="20"/>
      <c r="F66" s="22"/>
      <c r="G66" s="22"/>
      <c r="H66" s="22"/>
      <c r="I66" s="22"/>
      <c r="J66" s="21"/>
    </row>
    <row r="67" spans="1:23" s="7" customFormat="1" ht="63.75" thickBot="1">
      <c r="A67" s="3" t="s">
        <v>0</v>
      </c>
      <c r="B67" s="4" t="s">
        <v>127</v>
      </c>
      <c r="C67" s="4" t="s">
        <v>360</v>
      </c>
      <c r="D67" s="4" t="s">
        <v>1</v>
      </c>
      <c r="E67" s="4" t="s">
        <v>453</v>
      </c>
      <c r="F67" s="4" t="s">
        <v>451</v>
      </c>
      <c r="G67" s="4" t="s">
        <v>361</v>
      </c>
      <c r="H67" s="5" t="s">
        <v>2</v>
      </c>
      <c r="K67" s="6"/>
      <c r="L67" s="6"/>
      <c r="M67" s="6"/>
      <c r="N67" s="6"/>
      <c r="O67" s="6"/>
      <c r="P67" s="6"/>
      <c r="Q67" s="6"/>
      <c r="R67" s="6"/>
      <c r="S67" s="6"/>
      <c r="T67" s="6"/>
      <c r="U67" s="6"/>
      <c r="V67" s="6"/>
      <c r="W67" s="6"/>
    </row>
    <row r="68" spans="1:23" s="7" customFormat="1" ht="30">
      <c r="A68" s="8" t="s">
        <v>379</v>
      </c>
      <c r="B68" s="9" t="s">
        <v>196</v>
      </c>
      <c r="C68" s="10"/>
      <c r="D68" s="9" t="s">
        <v>4</v>
      </c>
      <c r="E68" s="10">
        <v>5</v>
      </c>
      <c r="F68" s="10">
        <v>1100</v>
      </c>
      <c r="G68" s="10">
        <f>F68*E68</f>
        <v>5500</v>
      </c>
      <c r="H68" s="11"/>
    </row>
    <row r="69" spans="1:23" s="7" customFormat="1" ht="15.75">
      <c r="A69" s="12" t="s">
        <v>379</v>
      </c>
      <c r="B69" s="13" t="s">
        <v>197</v>
      </c>
      <c r="C69" s="14"/>
      <c r="D69" s="13" t="s">
        <v>4</v>
      </c>
      <c r="E69" s="14">
        <v>5</v>
      </c>
      <c r="F69" s="14">
        <v>250</v>
      </c>
      <c r="G69" s="14">
        <f>F69*E69</f>
        <v>1250</v>
      </c>
      <c r="H69" s="15"/>
    </row>
    <row r="70" spans="1:23" s="7" customFormat="1" ht="15.75">
      <c r="A70" s="12" t="s">
        <v>379</v>
      </c>
      <c r="B70" s="13" t="s">
        <v>198</v>
      </c>
      <c r="C70" s="14"/>
      <c r="D70" s="13" t="s">
        <v>4</v>
      </c>
      <c r="E70" s="14">
        <v>5</v>
      </c>
      <c r="F70" s="14">
        <v>350</v>
      </c>
      <c r="G70" s="14">
        <f>F70*E70</f>
        <v>1750</v>
      </c>
      <c r="H70" s="15"/>
    </row>
    <row r="71" spans="1:23" s="7" customFormat="1" ht="15.75">
      <c r="A71" s="12" t="s">
        <v>379</v>
      </c>
      <c r="B71" s="13" t="s">
        <v>72</v>
      </c>
      <c r="C71" s="14"/>
      <c r="D71" s="13" t="s">
        <v>4</v>
      </c>
      <c r="E71" s="14">
        <v>5</v>
      </c>
      <c r="F71" s="14">
        <v>400</v>
      </c>
      <c r="G71" s="14">
        <f>F71*E71</f>
        <v>2000</v>
      </c>
      <c r="H71" s="15"/>
    </row>
    <row r="72" spans="1:23" s="7" customFormat="1" ht="16.5" thickBot="1">
      <c r="A72" s="16" t="s">
        <v>379</v>
      </c>
      <c r="B72" s="17" t="s">
        <v>269</v>
      </c>
      <c r="C72" s="18"/>
      <c r="D72" s="17" t="s">
        <v>4</v>
      </c>
      <c r="E72" s="18">
        <v>5</v>
      </c>
      <c r="F72" s="18">
        <v>900</v>
      </c>
      <c r="G72" s="18">
        <f>F72*E72</f>
        <v>4500</v>
      </c>
      <c r="H72" s="19"/>
    </row>
    <row r="73" spans="1:23" s="7" customFormat="1" ht="24.95" customHeight="1" thickBot="1">
      <c r="A73" s="20"/>
      <c r="B73" s="21"/>
      <c r="C73" s="110" t="s">
        <v>252</v>
      </c>
      <c r="D73" s="111"/>
      <c r="E73" s="111"/>
      <c r="F73" s="112"/>
      <c r="G73" s="73">
        <f>SUM(G68:G72)</f>
        <v>15000</v>
      </c>
      <c r="H73" s="21"/>
    </row>
    <row r="74" spans="1:23" s="7" customFormat="1" ht="24.95" customHeight="1" thickBot="1">
      <c r="A74" s="20"/>
      <c r="B74" s="21"/>
      <c r="C74" s="110" t="s">
        <v>310</v>
      </c>
      <c r="D74" s="111"/>
      <c r="E74" s="111"/>
      <c r="F74" s="112"/>
      <c r="G74" s="106"/>
      <c r="H74" s="21"/>
    </row>
    <row r="75" spans="1:23" s="7" customFormat="1" ht="24.95" customHeight="1" thickBot="1">
      <c r="A75" s="20"/>
      <c r="B75" s="22"/>
      <c r="C75" s="110" t="s">
        <v>311</v>
      </c>
      <c r="D75" s="111"/>
      <c r="E75" s="111"/>
      <c r="F75" s="112"/>
      <c r="G75" s="72">
        <f>G73*(100-G74)/100</f>
        <v>15000</v>
      </c>
      <c r="H75" s="21"/>
    </row>
    <row r="76" spans="1:23" s="23" customFormat="1" ht="15.75">
      <c r="A76" s="20"/>
      <c r="B76" s="21"/>
      <c r="C76" s="21"/>
      <c r="D76" s="21"/>
      <c r="E76" s="21"/>
      <c r="F76" s="21"/>
      <c r="G76" s="21"/>
      <c r="H76" s="21"/>
      <c r="I76" s="21"/>
      <c r="J76" s="21"/>
    </row>
    <row r="77" spans="1:23" s="23" customFormat="1" ht="15.75">
      <c r="A77" s="20"/>
      <c r="B77" s="21"/>
      <c r="C77" s="21"/>
      <c r="D77" s="21"/>
      <c r="E77" s="21"/>
      <c r="F77" s="21"/>
      <c r="G77" s="21"/>
      <c r="H77" s="21"/>
      <c r="I77" s="21"/>
      <c r="J77" s="21"/>
    </row>
    <row r="78" spans="1:23" s="23" customFormat="1" ht="15.75">
      <c r="A78" s="20"/>
      <c r="B78" s="21"/>
      <c r="C78" s="21"/>
      <c r="D78" s="21"/>
      <c r="E78" s="21"/>
      <c r="F78" s="21"/>
      <c r="G78" s="21"/>
      <c r="H78" s="21"/>
      <c r="I78" s="21"/>
      <c r="J78" s="21"/>
    </row>
    <row r="79" spans="1:23" s="23" customFormat="1" ht="16.5" thickBot="1">
      <c r="A79" s="20"/>
      <c r="B79" s="21"/>
      <c r="C79" s="21"/>
      <c r="D79" s="21"/>
      <c r="E79" s="21"/>
      <c r="F79" s="21"/>
      <c r="G79" s="21"/>
      <c r="H79" s="21"/>
      <c r="I79" s="21"/>
      <c r="J79" s="21"/>
    </row>
    <row r="80" spans="1:23" s="23" customFormat="1" ht="27" customHeight="1" thickBot="1">
      <c r="A80" s="113" t="s">
        <v>314</v>
      </c>
      <c r="B80" s="114"/>
      <c r="C80" s="115"/>
      <c r="D80" s="22"/>
      <c r="E80" s="20"/>
      <c r="F80" s="22"/>
      <c r="G80" s="22"/>
      <c r="H80" s="22"/>
      <c r="I80" s="22"/>
      <c r="J80" s="21"/>
    </row>
    <row r="81" spans="1:23" s="7" customFormat="1" ht="63.75" thickBot="1">
      <c r="A81" s="34" t="s">
        <v>0</v>
      </c>
      <c r="B81" s="24" t="s">
        <v>127</v>
      </c>
      <c r="C81" s="24" t="s">
        <v>360</v>
      </c>
      <c r="D81" s="24" t="s">
        <v>1</v>
      </c>
      <c r="E81" s="4" t="s">
        <v>453</v>
      </c>
      <c r="F81" s="24" t="s">
        <v>451</v>
      </c>
      <c r="G81" s="24" t="s">
        <v>361</v>
      </c>
      <c r="H81" s="35" t="s">
        <v>2</v>
      </c>
      <c r="K81" s="6"/>
      <c r="L81" s="6"/>
      <c r="M81" s="6"/>
      <c r="N81" s="6"/>
      <c r="O81" s="6"/>
      <c r="P81" s="6"/>
      <c r="Q81" s="6"/>
      <c r="R81" s="6"/>
      <c r="S81" s="6"/>
      <c r="T81" s="6"/>
      <c r="U81" s="6"/>
      <c r="V81" s="6"/>
      <c r="W81" s="6"/>
    </row>
    <row r="82" spans="1:23" s="7" customFormat="1" ht="51" customHeight="1">
      <c r="A82" s="8" t="s">
        <v>384</v>
      </c>
      <c r="B82" s="9" t="s">
        <v>254</v>
      </c>
      <c r="C82" s="10"/>
      <c r="D82" s="9" t="s">
        <v>4</v>
      </c>
      <c r="E82" s="10">
        <v>50</v>
      </c>
      <c r="F82" s="10">
        <v>100</v>
      </c>
      <c r="G82" s="10">
        <f t="shared" ref="G82:G117" si="2">F82*E82</f>
        <v>5000</v>
      </c>
      <c r="H82" s="11"/>
    </row>
    <row r="83" spans="1:23" s="7" customFormat="1" ht="54.75" customHeight="1">
      <c r="A83" s="12" t="s">
        <v>384</v>
      </c>
      <c r="B83" s="13" t="s">
        <v>130</v>
      </c>
      <c r="C83" s="14">
        <v>30525</v>
      </c>
      <c r="D83" s="13" t="s">
        <v>4</v>
      </c>
      <c r="E83" s="14">
        <v>100</v>
      </c>
      <c r="F83" s="14">
        <v>200</v>
      </c>
      <c r="G83" s="14">
        <f t="shared" si="2"/>
        <v>20000</v>
      </c>
      <c r="H83" s="15"/>
    </row>
    <row r="84" spans="1:23" s="7" customFormat="1" ht="53.25" customHeight="1">
      <c r="A84" s="12" t="s">
        <v>384</v>
      </c>
      <c r="B84" s="13" t="s">
        <v>280</v>
      </c>
      <c r="C84" s="14">
        <v>30525</v>
      </c>
      <c r="D84" s="13" t="s">
        <v>4</v>
      </c>
      <c r="E84" s="14">
        <v>50</v>
      </c>
      <c r="F84" s="14">
        <v>300</v>
      </c>
      <c r="G84" s="14">
        <f t="shared" si="2"/>
        <v>15000</v>
      </c>
      <c r="H84" s="15"/>
    </row>
    <row r="85" spans="1:23" s="7" customFormat="1" ht="54.75" customHeight="1">
      <c r="A85" s="12" t="s">
        <v>384</v>
      </c>
      <c r="B85" s="13" t="s">
        <v>131</v>
      </c>
      <c r="C85" s="14">
        <v>30525</v>
      </c>
      <c r="D85" s="13" t="s">
        <v>4</v>
      </c>
      <c r="E85" s="14">
        <v>20</v>
      </c>
      <c r="F85" s="14">
        <v>350</v>
      </c>
      <c r="G85" s="14">
        <f t="shared" si="2"/>
        <v>7000</v>
      </c>
      <c r="H85" s="15"/>
    </row>
    <row r="86" spans="1:23" s="7" customFormat="1" ht="36.75" customHeight="1">
      <c r="A86" s="12" t="s">
        <v>384</v>
      </c>
      <c r="B86" s="13" t="s">
        <v>199</v>
      </c>
      <c r="C86" s="14"/>
      <c r="D86" s="13" t="s">
        <v>4</v>
      </c>
      <c r="E86" s="14">
        <v>20</v>
      </c>
      <c r="F86" s="14">
        <v>350</v>
      </c>
      <c r="G86" s="14">
        <f t="shared" si="2"/>
        <v>7000</v>
      </c>
      <c r="H86" s="15"/>
    </row>
    <row r="87" spans="1:23" s="7" customFormat="1" ht="38.25" customHeight="1">
      <c r="A87" s="12" t="s">
        <v>384</v>
      </c>
      <c r="B87" s="13" t="s">
        <v>200</v>
      </c>
      <c r="C87" s="14"/>
      <c r="D87" s="13" t="s">
        <v>4</v>
      </c>
      <c r="E87" s="14">
        <v>5</v>
      </c>
      <c r="F87" s="14">
        <v>250</v>
      </c>
      <c r="G87" s="14">
        <f t="shared" si="2"/>
        <v>1250</v>
      </c>
      <c r="H87" s="15"/>
    </row>
    <row r="88" spans="1:23" s="7" customFormat="1" ht="45" customHeight="1">
      <c r="A88" s="12" t="s">
        <v>384</v>
      </c>
      <c r="B88" s="13" t="s">
        <v>201</v>
      </c>
      <c r="C88" s="14"/>
      <c r="D88" s="13" t="s">
        <v>4</v>
      </c>
      <c r="E88" s="14">
        <v>5</v>
      </c>
      <c r="F88" s="14">
        <v>300</v>
      </c>
      <c r="G88" s="14">
        <f t="shared" si="2"/>
        <v>1500</v>
      </c>
      <c r="H88" s="15"/>
    </row>
    <row r="89" spans="1:23" s="7" customFormat="1" ht="40.5" customHeight="1">
      <c r="A89" s="12" t="s">
        <v>384</v>
      </c>
      <c r="B89" s="13" t="s">
        <v>202</v>
      </c>
      <c r="C89" s="14"/>
      <c r="D89" s="13" t="s">
        <v>4</v>
      </c>
      <c r="E89" s="14">
        <v>5</v>
      </c>
      <c r="F89" s="14">
        <v>300</v>
      </c>
      <c r="G89" s="14">
        <f t="shared" si="2"/>
        <v>1500</v>
      </c>
      <c r="H89" s="15"/>
    </row>
    <row r="90" spans="1:23" s="7" customFormat="1" ht="40.5" customHeight="1">
      <c r="A90" s="12" t="s">
        <v>384</v>
      </c>
      <c r="B90" s="13" t="s">
        <v>203</v>
      </c>
      <c r="C90" s="14"/>
      <c r="D90" s="13" t="s">
        <v>4</v>
      </c>
      <c r="E90" s="14">
        <v>5</v>
      </c>
      <c r="F90" s="14">
        <v>200</v>
      </c>
      <c r="G90" s="14">
        <f t="shared" si="2"/>
        <v>1000</v>
      </c>
      <c r="H90" s="15"/>
    </row>
    <row r="91" spans="1:23" s="7" customFormat="1" ht="29.25" customHeight="1">
      <c r="A91" s="12" t="s">
        <v>384</v>
      </c>
      <c r="B91" s="13" t="s">
        <v>204</v>
      </c>
      <c r="C91" s="14"/>
      <c r="D91" s="13" t="s">
        <v>4</v>
      </c>
      <c r="E91" s="14">
        <v>5</v>
      </c>
      <c r="F91" s="14">
        <v>550</v>
      </c>
      <c r="G91" s="14">
        <f t="shared" si="2"/>
        <v>2750</v>
      </c>
      <c r="H91" s="15"/>
    </row>
    <row r="92" spans="1:23" s="7" customFormat="1" ht="56.25" customHeight="1">
      <c r="A92" s="12" t="s">
        <v>384</v>
      </c>
      <c r="B92" s="13" t="s">
        <v>185</v>
      </c>
      <c r="C92" s="14"/>
      <c r="D92" s="13" t="s">
        <v>4</v>
      </c>
      <c r="E92" s="14">
        <v>5</v>
      </c>
      <c r="F92" s="14">
        <v>600</v>
      </c>
      <c r="G92" s="14">
        <f t="shared" si="2"/>
        <v>3000</v>
      </c>
      <c r="H92" s="15" t="s">
        <v>68</v>
      </c>
    </row>
    <row r="93" spans="1:23" s="7" customFormat="1" ht="56.25" customHeight="1">
      <c r="A93" s="12" t="s">
        <v>384</v>
      </c>
      <c r="B93" s="13" t="s">
        <v>186</v>
      </c>
      <c r="C93" s="14"/>
      <c r="D93" s="13" t="s">
        <v>4</v>
      </c>
      <c r="E93" s="14">
        <v>5</v>
      </c>
      <c r="F93" s="14">
        <v>1100</v>
      </c>
      <c r="G93" s="14">
        <f t="shared" si="2"/>
        <v>5500</v>
      </c>
      <c r="H93" s="15" t="s">
        <v>68</v>
      </c>
    </row>
    <row r="94" spans="1:23" s="7" customFormat="1" ht="45">
      <c r="A94" s="12" t="s">
        <v>384</v>
      </c>
      <c r="B94" s="13" t="s">
        <v>187</v>
      </c>
      <c r="C94" s="14"/>
      <c r="D94" s="13" t="s">
        <v>4</v>
      </c>
      <c r="E94" s="14">
        <v>5</v>
      </c>
      <c r="F94" s="14">
        <v>1400</v>
      </c>
      <c r="G94" s="14">
        <f t="shared" si="2"/>
        <v>7000</v>
      </c>
      <c r="H94" s="15" t="s">
        <v>68</v>
      </c>
    </row>
    <row r="95" spans="1:23" s="7" customFormat="1" ht="45" customHeight="1">
      <c r="A95" s="12" t="s">
        <v>384</v>
      </c>
      <c r="B95" s="13" t="s">
        <v>188</v>
      </c>
      <c r="C95" s="14"/>
      <c r="D95" s="13" t="s">
        <v>4</v>
      </c>
      <c r="E95" s="14">
        <v>5</v>
      </c>
      <c r="F95" s="14">
        <v>700</v>
      </c>
      <c r="G95" s="14">
        <f t="shared" si="2"/>
        <v>3500</v>
      </c>
      <c r="H95" s="15" t="s">
        <v>68</v>
      </c>
    </row>
    <row r="96" spans="1:23" s="7" customFormat="1" ht="53.25" customHeight="1">
      <c r="A96" s="12" t="s">
        <v>384</v>
      </c>
      <c r="B96" s="13" t="s">
        <v>189</v>
      </c>
      <c r="C96" s="14"/>
      <c r="D96" s="13" t="s">
        <v>4</v>
      </c>
      <c r="E96" s="14">
        <v>5</v>
      </c>
      <c r="F96" s="14">
        <v>1200</v>
      </c>
      <c r="G96" s="14">
        <f t="shared" si="2"/>
        <v>6000</v>
      </c>
      <c r="H96" s="15" t="s">
        <v>68</v>
      </c>
    </row>
    <row r="97" spans="1:8" s="7" customFormat="1" ht="53.25" customHeight="1">
      <c r="A97" s="12" t="s">
        <v>384</v>
      </c>
      <c r="B97" s="13" t="s">
        <v>190</v>
      </c>
      <c r="C97" s="14"/>
      <c r="D97" s="13" t="s">
        <v>4</v>
      </c>
      <c r="E97" s="14">
        <v>5</v>
      </c>
      <c r="F97" s="14">
        <v>1500</v>
      </c>
      <c r="G97" s="14">
        <f t="shared" si="2"/>
        <v>7500</v>
      </c>
      <c r="H97" s="15" t="s">
        <v>68</v>
      </c>
    </row>
    <row r="98" spans="1:8" s="7" customFormat="1" ht="33.75" customHeight="1">
      <c r="A98" s="12" t="s">
        <v>384</v>
      </c>
      <c r="B98" s="13" t="s">
        <v>281</v>
      </c>
      <c r="C98" s="14"/>
      <c r="D98" s="13" t="s">
        <v>4</v>
      </c>
      <c r="E98" s="14">
        <v>5</v>
      </c>
      <c r="F98" s="14">
        <v>1700</v>
      </c>
      <c r="G98" s="14">
        <f t="shared" si="2"/>
        <v>8500</v>
      </c>
      <c r="H98" s="15"/>
    </row>
    <row r="99" spans="1:8" s="7" customFormat="1" ht="24" customHeight="1">
      <c r="A99" s="12" t="s">
        <v>384</v>
      </c>
      <c r="B99" s="13" t="s">
        <v>191</v>
      </c>
      <c r="C99" s="14"/>
      <c r="D99" s="13" t="s">
        <v>4</v>
      </c>
      <c r="E99" s="14">
        <v>5</v>
      </c>
      <c r="F99" s="14">
        <v>550</v>
      </c>
      <c r="G99" s="14">
        <f t="shared" si="2"/>
        <v>2750</v>
      </c>
      <c r="H99" s="15"/>
    </row>
    <row r="100" spans="1:8" s="7" customFormat="1" ht="23.25" customHeight="1">
      <c r="A100" s="12" t="s">
        <v>384</v>
      </c>
      <c r="B100" s="13" t="s">
        <v>69</v>
      </c>
      <c r="C100" s="14"/>
      <c r="D100" s="13" t="s">
        <v>4</v>
      </c>
      <c r="E100" s="14">
        <v>5</v>
      </c>
      <c r="F100" s="14">
        <v>500</v>
      </c>
      <c r="G100" s="14">
        <f t="shared" si="2"/>
        <v>2500</v>
      </c>
      <c r="H100" s="15"/>
    </row>
    <row r="101" spans="1:8" s="7" customFormat="1" ht="26.25" customHeight="1">
      <c r="A101" s="12" t="s">
        <v>384</v>
      </c>
      <c r="B101" s="13" t="s">
        <v>205</v>
      </c>
      <c r="C101" s="14"/>
      <c r="D101" s="13" t="s">
        <v>4</v>
      </c>
      <c r="E101" s="14">
        <v>5</v>
      </c>
      <c r="F101" s="14">
        <v>350</v>
      </c>
      <c r="G101" s="14">
        <f t="shared" si="2"/>
        <v>1750</v>
      </c>
      <c r="H101" s="15"/>
    </row>
    <row r="102" spans="1:8" s="7" customFormat="1" ht="57" customHeight="1">
      <c r="A102" s="12" t="s">
        <v>384</v>
      </c>
      <c r="B102" s="13" t="s">
        <v>207</v>
      </c>
      <c r="C102" s="14"/>
      <c r="D102" s="13" t="s">
        <v>4</v>
      </c>
      <c r="E102" s="14">
        <v>5</v>
      </c>
      <c r="F102" s="14">
        <v>350</v>
      </c>
      <c r="G102" s="14">
        <f t="shared" si="2"/>
        <v>1750</v>
      </c>
      <c r="H102" s="15"/>
    </row>
    <row r="103" spans="1:8" s="7" customFormat="1" ht="51.75" customHeight="1">
      <c r="A103" s="12" t="s">
        <v>384</v>
      </c>
      <c r="B103" s="13" t="s">
        <v>208</v>
      </c>
      <c r="C103" s="14"/>
      <c r="D103" s="13" t="s">
        <v>4</v>
      </c>
      <c r="E103" s="14">
        <v>5</v>
      </c>
      <c r="F103" s="14">
        <v>500</v>
      </c>
      <c r="G103" s="14">
        <f t="shared" si="2"/>
        <v>2500</v>
      </c>
      <c r="H103" s="15"/>
    </row>
    <row r="104" spans="1:8" s="7" customFormat="1" ht="45">
      <c r="A104" s="12" t="s">
        <v>385</v>
      </c>
      <c r="B104" s="13" t="s">
        <v>17</v>
      </c>
      <c r="C104" s="14">
        <v>42640</v>
      </c>
      <c r="D104" s="13" t="s">
        <v>4</v>
      </c>
      <c r="E104" s="14">
        <v>20</v>
      </c>
      <c r="F104" s="14">
        <v>300</v>
      </c>
      <c r="G104" s="14">
        <f t="shared" si="2"/>
        <v>6000</v>
      </c>
      <c r="H104" s="15"/>
    </row>
    <row r="105" spans="1:8" s="7" customFormat="1" ht="45">
      <c r="A105" s="12" t="s">
        <v>385</v>
      </c>
      <c r="B105" s="13" t="s">
        <v>18</v>
      </c>
      <c r="C105" s="14">
        <v>42640</v>
      </c>
      <c r="D105" s="13" t="s">
        <v>4</v>
      </c>
      <c r="E105" s="14">
        <v>100</v>
      </c>
      <c r="F105" s="14">
        <v>250</v>
      </c>
      <c r="G105" s="14">
        <f t="shared" si="2"/>
        <v>25000</v>
      </c>
      <c r="H105" s="15"/>
    </row>
    <row r="106" spans="1:8" s="7" customFormat="1" ht="45.75" customHeight="1">
      <c r="A106" s="12" t="s">
        <v>386</v>
      </c>
      <c r="B106" s="13" t="s">
        <v>19</v>
      </c>
      <c r="C106" s="14">
        <v>23926</v>
      </c>
      <c r="D106" s="13" t="s">
        <v>4</v>
      </c>
      <c r="E106" s="14">
        <v>50</v>
      </c>
      <c r="F106" s="14">
        <v>250</v>
      </c>
      <c r="G106" s="14">
        <f t="shared" si="2"/>
        <v>12500</v>
      </c>
      <c r="H106" s="15"/>
    </row>
    <row r="107" spans="1:8" s="7" customFormat="1" ht="40.5" customHeight="1">
      <c r="A107" s="12" t="s">
        <v>386</v>
      </c>
      <c r="B107" s="13" t="s">
        <v>20</v>
      </c>
      <c r="C107" s="14"/>
      <c r="D107" s="13" t="s">
        <v>4</v>
      </c>
      <c r="E107" s="14">
        <v>20</v>
      </c>
      <c r="F107" s="14">
        <v>950</v>
      </c>
      <c r="G107" s="14">
        <f t="shared" si="2"/>
        <v>19000</v>
      </c>
      <c r="H107" s="15"/>
    </row>
    <row r="108" spans="1:8" s="7" customFormat="1" ht="39.75" customHeight="1">
      <c r="A108" s="12" t="s">
        <v>386</v>
      </c>
      <c r="B108" s="13" t="s">
        <v>21</v>
      </c>
      <c r="C108" s="14">
        <v>57911</v>
      </c>
      <c r="D108" s="13" t="s">
        <v>4</v>
      </c>
      <c r="E108" s="14">
        <v>30</v>
      </c>
      <c r="F108" s="14">
        <v>250</v>
      </c>
      <c r="G108" s="14">
        <f t="shared" si="2"/>
        <v>7500</v>
      </c>
      <c r="H108" s="15"/>
    </row>
    <row r="109" spans="1:8" s="7" customFormat="1" ht="39.75" customHeight="1">
      <c r="A109" s="12" t="s">
        <v>387</v>
      </c>
      <c r="B109" s="13" t="s">
        <v>22</v>
      </c>
      <c r="C109" s="14"/>
      <c r="D109" s="13" t="s">
        <v>4</v>
      </c>
      <c r="E109" s="14">
        <v>20</v>
      </c>
      <c r="F109" s="14">
        <v>200</v>
      </c>
      <c r="G109" s="14">
        <f t="shared" si="2"/>
        <v>4000</v>
      </c>
      <c r="H109" s="15"/>
    </row>
    <row r="110" spans="1:8" s="7" customFormat="1" ht="29.25" customHeight="1">
      <c r="A110" s="12" t="s">
        <v>386</v>
      </c>
      <c r="B110" s="13" t="s">
        <v>57</v>
      </c>
      <c r="C110" s="14"/>
      <c r="D110" s="13" t="s">
        <v>4</v>
      </c>
      <c r="E110" s="14">
        <v>20</v>
      </c>
      <c r="F110" s="14">
        <v>100</v>
      </c>
      <c r="G110" s="14">
        <f t="shared" si="2"/>
        <v>2000</v>
      </c>
      <c r="H110" s="15"/>
    </row>
    <row r="111" spans="1:8" s="7" customFormat="1" ht="30">
      <c r="A111" s="12" t="s">
        <v>386</v>
      </c>
      <c r="B111" s="13" t="s">
        <v>206</v>
      </c>
      <c r="C111" s="14"/>
      <c r="D111" s="13" t="s">
        <v>4</v>
      </c>
      <c r="E111" s="14">
        <v>20</v>
      </c>
      <c r="F111" s="14">
        <v>350</v>
      </c>
      <c r="G111" s="14">
        <f t="shared" si="2"/>
        <v>7000</v>
      </c>
      <c r="H111" s="15"/>
    </row>
    <row r="112" spans="1:8" s="7" customFormat="1" ht="27.75" customHeight="1">
      <c r="A112" s="12" t="s">
        <v>386</v>
      </c>
      <c r="B112" s="13" t="s">
        <v>73</v>
      </c>
      <c r="C112" s="14"/>
      <c r="D112" s="13" t="s">
        <v>4</v>
      </c>
      <c r="E112" s="14">
        <v>50</v>
      </c>
      <c r="F112" s="14">
        <v>350</v>
      </c>
      <c r="G112" s="14">
        <f t="shared" si="2"/>
        <v>17500</v>
      </c>
      <c r="H112" s="15"/>
    </row>
    <row r="113" spans="1:23" s="7" customFormat="1" ht="26.25" customHeight="1">
      <c r="A113" s="12" t="s">
        <v>386</v>
      </c>
      <c r="B113" s="13" t="s">
        <v>74</v>
      </c>
      <c r="C113" s="14"/>
      <c r="D113" s="13" t="s">
        <v>4</v>
      </c>
      <c r="E113" s="14">
        <v>50</v>
      </c>
      <c r="F113" s="14">
        <v>350</v>
      </c>
      <c r="G113" s="14">
        <f t="shared" si="2"/>
        <v>17500</v>
      </c>
      <c r="H113" s="15"/>
    </row>
    <row r="114" spans="1:23" s="7" customFormat="1" ht="23.25" customHeight="1">
      <c r="A114" s="12" t="s">
        <v>387</v>
      </c>
      <c r="B114" s="13" t="s">
        <v>274</v>
      </c>
      <c r="C114" s="14"/>
      <c r="D114" s="13" t="s">
        <v>4</v>
      </c>
      <c r="E114" s="14">
        <v>20</v>
      </c>
      <c r="F114" s="14">
        <v>100</v>
      </c>
      <c r="G114" s="14">
        <f t="shared" si="2"/>
        <v>2000</v>
      </c>
      <c r="H114" s="15"/>
    </row>
    <row r="115" spans="1:23" s="7" customFormat="1" ht="54.75" customHeight="1">
      <c r="A115" s="12" t="s">
        <v>379</v>
      </c>
      <c r="B115" s="13" t="s">
        <v>76</v>
      </c>
      <c r="C115" s="14"/>
      <c r="D115" s="13" t="s">
        <v>4</v>
      </c>
      <c r="E115" s="14">
        <v>20</v>
      </c>
      <c r="F115" s="14">
        <v>1900</v>
      </c>
      <c r="G115" s="14">
        <f t="shared" si="2"/>
        <v>38000</v>
      </c>
      <c r="H115" s="15"/>
    </row>
    <row r="116" spans="1:23" s="7" customFormat="1" ht="24" customHeight="1">
      <c r="A116" s="12" t="s">
        <v>384</v>
      </c>
      <c r="B116" s="13" t="s">
        <v>263</v>
      </c>
      <c r="C116" s="14"/>
      <c r="D116" s="13" t="s">
        <v>4</v>
      </c>
      <c r="E116" s="14">
        <v>30</v>
      </c>
      <c r="F116" s="14">
        <v>150</v>
      </c>
      <c r="G116" s="14">
        <f t="shared" si="2"/>
        <v>4500</v>
      </c>
      <c r="H116" s="15"/>
    </row>
    <row r="117" spans="1:23" s="7" customFormat="1" ht="24.75" customHeight="1" thickBot="1">
      <c r="A117" s="16" t="s">
        <v>388</v>
      </c>
      <c r="B117" s="17" t="s">
        <v>58</v>
      </c>
      <c r="C117" s="18"/>
      <c r="D117" s="17" t="s">
        <v>4</v>
      </c>
      <c r="E117" s="18">
        <v>30</v>
      </c>
      <c r="F117" s="18">
        <v>500</v>
      </c>
      <c r="G117" s="18">
        <f t="shared" si="2"/>
        <v>15000</v>
      </c>
      <c r="H117" s="19"/>
    </row>
    <row r="118" spans="1:23" s="7" customFormat="1" ht="24.95" customHeight="1" thickBot="1">
      <c r="A118" s="20"/>
      <c r="B118" s="21"/>
      <c r="C118" s="110" t="s">
        <v>252</v>
      </c>
      <c r="D118" s="111"/>
      <c r="E118" s="111"/>
      <c r="F118" s="112"/>
      <c r="G118" s="73">
        <f>SUM(G82:G117)</f>
        <v>291750</v>
      </c>
      <c r="H118" s="21"/>
    </row>
    <row r="119" spans="1:23" s="7" customFormat="1" ht="24.95" customHeight="1" thickBot="1">
      <c r="A119" s="20"/>
      <c r="B119" s="21"/>
      <c r="C119" s="110" t="s">
        <v>310</v>
      </c>
      <c r="D119" s="111"/>
      <c r="E119" s="111"/>
      <c r="F119" s="112"/>
      <c r="G119" s="106"/>
      <c r="H119" s="21"/>
    </row>
    <row r="120" spans="1:23" s="7" customFormat="1" ht="24.95" customHeight="1" thickBot="1">
      <c r="A120" s="20"/>
      <c r="B120" s="22"/>
      <c r="C120" s="110" t="s">
        <v>311</v>
      </c>
      <c r="D120" s="111"/>
      <c r="E120" s="111"/>
      <c r="F120" s="112"/>
      <c r="G120" s="72">
        <f>G118*(100-G119)/100</f>
        <v>291750</v>
      </c>
      <c r="H120" s="21"/>
    </row>
    <row r="121" spans="1:23" s="23" customFormat="1" ht="15.75">
      <c r="A121" s="20"/>
      <c r="B121" s="21"/>
      <c r="C121" s="21"/>
      <c r="D121" s="21"/>
      <c r="E121" s="21"/>
      <c r="F121" s="21"/>
      <c r="G121" s="21"/>
      <c r="H121" s="21"/>
      <c r="I121" s="21"/>
      <c r="J121" s="21"/>
    </row>
    <row r="122" spans="1:23" s="23" customFormat="1" ht="16.5" thickBot="1">
      <c r="A122" s="20"/>
      <c r="B122" s="21"/>
      <c r="C122" s="21"/>
      <c r="D122" s="21"/>
      <c r="E122" s="21"/>
      <c r="F122" s="21"/>
      <c r="G122" s="21"/>
      <c r="H122" s="21"/>
      <c r="I122" s="21"/>
      <c r="J122" s="21"/>
    </row>
    <row r="123" spans="1:23" s="23" customFormat="1" ht="25.5" customHeight="1" thickBot="1">
      <c r="A123" s="113" t="s">
        <v>315</v>
      </c>
      <c r="B123" s="114"/>
      <c r="C123" s="115"/>
      <c r="D123" s="22"/>
      <c r="E123" s="20"/>
      <c r="F123" s="22"/>
      <c r="G123" s="22"/>
      <c r="H123" s="22"/>
      <c r="I123" s="22"/>
      <c r="J123" s="21"/>
    </row>
    <row r="124" spans="1:23" s="7" customFormat="1" ht="63.75" thickBot="1">
      <c r="A124" s="34" t="s">
        <v>0</v>
      </c>
      <c r="B124" s="24" t="s">
        <v>127</v>
      </c>
      <c r="C124" s="24" t="s">
        <v>360</v>
      </c>
      <c r="D124" s="24" t="s">
        <v>1</v>
      </c>
      <c r="E124" s="4" t="s">
        <v>453</v>
      </c>
      <c r="F124" s="24" t="s">
        <v>451</v>
      </c>
      <c r="G124" s="24" t="s">
        <v>361</v>
      </c>
      <c r="H124" s="35" t="s">
        <v>2</v>
      </c>
      <c r="K124" s="6"/>
      <c r="L124" s="6"/>
      <c r="M124" s="6"/>
      <c r="N124" s="6"/>
      <c r="O124" s="6"/>
      <c r="P124" s="6"/>
      <c r="Q124" s="6"/>
      <c r="R124" s="6"/>
      <c r="S124" s="6"/>
      <c r="T124" s="6"/>
      <c r="U124" s="6"/>
      <c r="V124" s="6"/>
      <c r="W124" s="6"/>
    </row>
    <row r="125" spans="1:23" s="7" customFormat="1" ht="45">
      <c r="A125" s="8" t="s">
        <v>378</v>
      </c>
      <c r="B125" s="9" t="s">
        <v>23</v>
      </c>
      <c r="C125" s="10"/>
      <c r="D125" s="9" t="s">
        <v>4</v>
      </c>
      <c r="E125" s="10">
        <v>1</v>
      </c>
      <c r="F125" s="10">
        <v>0</v>
      </c>
      <c r="G125" s="10">
        <f t="shared" ref="G125:G142" si="3">F125*E125</f>
        <v>0</v>
      </c>
      <c r="H125" s="11" t="s">
        <v>255</v>
      </c>
    </row>
    <row r="126" spans="1:23" s="7" customFormat="1" ht="45">
      <c r="A126" s="12" t="s">
        <v>378</v>
      </c>
      <c r="B126" s="13" t="s">
        <v>145</v>
      </c>
      <c r="C126" s="14">
        <v>16936</v>
      </c>
      <c r="D126" s="13" t="s">
        <v>4</v>
      </c>
      <c r="E126" s="14">
        <v>150</v>
      </c>
      <c r="F126" s="14">
        <v>2200</v>
      </c>
      <c r="G126" s="14">
        <f t="shared" si="3"/>
        <v>330000</v>
      </c>
      <c r="H126" s="15" t="s">
        <v>307</v>
      </c>
    </row>
    <row r="127" spans="1:23" s="7" customFormat="1" ht="59.25" customHeight="1">
      <c r="A127" s="12" t="s">
        <v>378</v>
      </c>
      <c r="B127" s="13" t="s">
        <v>444</v>
      </c>
      <c r="C127" s="14">
        <v>57800</v>
      </c>
      <c r="D127" s="13" t="s">
        <v>4</v>
      </c>
      <c r="E127" s="14">
        <v>70</v>
      </c>
      <c r="F127" s="14">
        <v>2700</v>
      </c>
      <c r="G127" s="14">
        <f t="shared" si="3"/>
        <v>189000</v>
      </c>
      <c r="H127" s="15" t="s">
        <v>307</v>
      </c>
    </row>
    <row r="128" spans="1:23" s="7" customFormat="1" ht="45">
      <c r="A128" s="12" t="s">
        <v>378</v>
      </c>
      <c r="B128" s="13" t="s">
        <v>256</v>
      </c>
      <c r="C128" s="14"/>
      <c r="D128" s="13" t="s">
        <v>4</v>
      </c>
      <c r="E128" s="14">
        <v>20</v>
      </c>
      <c r="F128" s="14">
        <v>10000</v>
      </c>
      <c r="G128" s="14">
        <f t="shared" si="3"/>
        <v>200000</v>
      </c>
      <c r="H128" s="15" t="s">
        <v>308</v>
      </c>
    </row>
    <row r="129" spans="1:8" s="7" customFormat="1" ht="31.5">
      <c r="A129" s="12" t="s">
        <v>378</v>
      </c>
      <c r="B129" s="13" t="s">
        <v>297</v>
      </c>
      <c r="C129" s="14"/>
      <c r="D129" s="13" t="s">
        <v>4</v>
      </c>
      <c r="E129" s="14">
        <v>100</v>
      </c>
      <c r="F129" s="14">
        <v>1300</v>
      </c>
      <c r="G129" s="14">
        <f t="shared" si="3"/>
        <v>130000</v>
      </c>
      <c r="H129" s="15" t="s">
        <v>309</v>
      </c>
    </row>
    <row r="130" spans="1:8" s="7" customFormat="1" ht="30">
      <c r="A130" s="12" t="s">
        <v>378</v>
      </c>
      <c r="B130" s="13" t="s">
        <v>209</v>
      </c>
      <c r="C130" s="14"/>
      <c r="D130" s="13" t="s">
        <v>4</v>
      </c>
      <c r="E130" s="14">
        <v>20</v>
      </c>
      <c r="F130" s="14">
        <v>2000</v>
      </c>
      <c r="G130" s="14">
        <f t="shared" si="3"/>
        <v>40000</v>
      </c>
      <c r="H130" s="15" t="s">
        <v>308</v>
      </c>
    </row>
    <row r="131" spans="1:8" s="7" customFormat="1" ht="15.75">
      <c r="A131" s="12" t="s">
        <v>378</v>
      </c>
      <c r="B131" s="13" t="s">
        <v>33</v>
      </c>
      <c r="C131" s="14"/>
      <c r="D131" s="13" t="s">
        <v>4</v>
      </c>
      <c r="E131" s="14">
        <v>5</v>
      </c>
      <c r="F131" s="14">
        <v>1300</v>
      </c>
      <c r="G131" s="14">
        <f t="shared" si="3"/>
        <v>6500</v>
      </c>
      <c r="H131" s="15"/>
    </row>
    <row r="132" spans="1:8" s="7" customFormat="1" ht="42" customHeight="1">
      <c r="A132" s="12" t="s">
        <v>381</v>
      </c>
      <c r="B132" s="13" t="s">
        <v>368</v>
      </c>
      <c r="C132" s="14"/>
      <c r="D132" s="13" t="s">
        <v>4</v>
      </c>
      <c r="E132" s="14">
        <v>50</v>
      </c>
      <c r="F132" s="14">
        <v>1200</v>
      </c>
      <c r="G132" s="14">
        <f t="shared" si="3"/>
        <v>60000</v>
      </c>
      <c r="H132" s="15" t="s">
        <v>303</v>
      </c>
    </row>
    <row r="133" spans="1:8" s="7" customFormat="1" ht="45.75" customHeight="1">
      <c r="A133" s="12" t="s">
        <v>381</v>
      </c>
      <c r="B133" s="13" t="s">
        <v>369</v>
      </c>
      <c r="C133" s="14"/>
      <c r="D133" s="13" t="s">
        <v>4</v>
      </c>
      <c r="E133" s="14">
        <v>30</v>
      </c>
      <c r="F133" s="14">
        <v>1700</v>
      </c>
      <c r="G133" s="14">
        <f t="shared" si="3"/>
        <v>51000</v>
      </c>
      <c r="H133" s="15" t="s">
        <v>303</v>
      </c>
    </row>
    <row r="134" spans="1:8" s="7" customFormat="1" ht="45" customHeight="1">
      <c r="A134" s="12" t="s">
        <v>381</v>
      </c>
      <c r="B134" s="13" t="s">
        <v>301</v>
      </c>
      <c r="C134" s="14"/>
      <c r="D134" s="13" t="s">
        <v>4</v>
      </c>
      <c r="E134" s="14">
        <v>20</v>
      </c>
      <c r="F134" s="14">
        <v>3200</v>
      </c>
      <c r="G134" s="14">
        <f t="shared" si="3"/>
        <v>64000</v>
      </c>
      <c r="H134" s="15" t="s">
        <v>303</v>
      </c>
    </row>
    <row r="135" spans="1:8" s="7" customFormat="1" ht="47.25" customHeight="1">
      <c r="A135" s="12" t="s">
        <v>381</v>
      </c>
      <c r="B135" s="13" t="s">
        <v>300</v>
      </c>
      <c r="C135" s="14"/>
      <c r="D135" s="13" t="s">
        <v>4</v>
      </c>
      <c r="E135" s="14">
        <v>10</v>
      </c>
      <c r="F135" s="14">
        <v>5200</v>
      </c>
      <c r="G135" s="14">
        <f t="shared" si="3"/>
        <v>52000</v>
      </c>
      <c r="H135" s="15" t="s">
        <v>303</v>
      </c>
    </row>
    <row r="136" spans="1:8" s="7" customFormat="1" ht="15.75">
      <c r="A136" s="12" t="s">
        <v>378</v>
      </c>
      <c r="B136" s="13" t="s">
        <v>264</v>
      </c>
      <c r="C136" s="14"/>
      <c r="D136" s="13" t="s">
        <v>7</v>
      </c>
      <c r="E136" s="14">
        <v>10</v>
      </c>
      <c r="F136" s="14">
        <v>5200</v>
      </c>
      <c r="G136" s="14">
        <f t="shared" si="3"/>
        <v>52000</v>
      </c>
      <c r="H136" s="15"/>
    </row>
    <row r="137" spans="1:8" s="7" customFormat="1" ht="15.75">
      <c r="A137" s="12" t="s">
        <v>378</v>
      </c>
      <c r="B137" s="13" t="s">
        <v>67</v>
      </c>
      <c r="C137" s="14"/>
      <c r="D137" s="13" t="s">
        <v>7</v>
      </c>
      <c r="E137" s="14">
        <v>5</v>
      </c>
      <c r="F137" s="14">
        <v>6700</v>
      </c>
      <c r="G137" s="14">
        <f t="shared" si="3"/>
        <v>33500</v>
      </c>
      <c r="H137" s="15"/>
    </row>
    <row r="138" spans="1:8" s="7" customFormat="1" ht="15.75">
      <c r="A138" s="12" t="s">
        <v>378</v>
      </c>
      <c r="B138" s="13" t="s">
        <v>298</v>
      </c>
      <c r="C138" s="14"/>
      <c r="D138" s="13" t="s">
        <v>7</v>
      </c>
      <c r="E138" s="14">
        <v>10</v>
      </c>
      <c r="F138" s="14">
        <v>2500</v>
      </c>
      <c r="G138" s="14">
        <f t="shared" si="3"/>
        <v>25000</v>
      </c>
      <c r="H138" s="15" t="s">
        <v>370</v>
      </c>
    </row>
    <row r="139" spans="1:8" s="7" customFormat="1" ht="15.75">
      <c r="A139" s="12" t="s">
        <v>378</v>
      </c>
      <c r="B139" s="13" t="s">
        <v>299</v>
      </c>
      <c r="C139" s="14"/>
      <c r="D139" s="13" t="s">
        <v>7</v>
      </c>
      <c r="E139" s="14">
        <v>5</v>
      </c>
      <c r="F139" s="14">
        <v>3000</v>
      </c>
      <c r="G139" s="14">
        <f t="shared" si="3"/>
        <v>15000</v>
      </c>
      <c r="H139" s="15" t="s">
        <v>370</v>
      </c>
    </row>
    <row r="140" spans="1:8" s="7" customFormat="1" ht="30">
      <c r="A140" s="12" t="s">
        <v>378</v>
      </c>
      <c r="B140" s="13" t="s">
        <v>171</v>
      </c>
      <c r="C140" s="14"/>
      <c r="D140" s="13" t="s">
        <v>4</v>
      </c>
      <c r="E140" s="14">
        <v>5</v>
      </c>
      <c r="F140" s="14">
        <v>6300</v>
      </c>
      <c r="G140" s="14">
        <f t="shared" si="3"/>
        <v>31500</v>
      </c>
      <c r="H140" s="15"/>
    </row>
    <row r="141" spans="1:8" s="7" customFormat="1" ht="40.5" customHeight="1">
      <c r="A141" s="12" t="s">
        <v>378</v>
      </c>
      <c r="B141" s="13" t="s">
        <v>265</v>
      </c>
      <c r="C141" s="14"/>
      <c r="D141" s="13" t="s">
        <v>4</v>
      </c>
      <c r="E141" s="14">
        <v>20</v>
      </c>
      <c r="F141" s="14">
        <v>3200</v>
      </c>
      <c r="G141" s="14">
        <f t="shared" si="3"/>
        <v>64000</v>
      </c>
      <c r="H141" s="15"/>
    </row>
    <row r="142" spans="1:8" s="7" customFormat="1" ht="30.75" thickBot="1">
      <c r="A142" s="16" t="s">
        <v>378</v>
      </c>
      <c r="B142" s="17" t="s">
        <v>266</v>
      </c>
      <c r="C142" s="18"/>
      <c r="D142" s="17" t="s">
        <v>4</v>
      </c>
      <c r="E142" s="18">
        <v>40</v>
      </c>
      <c r="F142" s="18">
        <v>4000</v>
      </c>
      <c r="G142" s="18">
        <f t="shared" si="3"/>
        <v>160000</v>
      </c>
      <c r="H142" s="19"/>
    </row>
    <row r="143" spans="1:8" s="7" customFormat="1" ht="24.95" customHeight="1" thickBot="1">
      <c r="A143" s="20"/>
      <c r="B143" s="21"/>
      <c r="C143" s="110" t="s">
        <v>252</v>
      </c>
      <c r="D143" s="111"/>
      <c r="E143" s="111"/>
      <c r="F143" s="112"/>
      <c r="G143" s="73">
        <f>SUM(G125:G142)</f>
        <v>1503500</v>
      </c>
      <c r="H143" s="21"/>
    </row>
    <row r="144" spans="1:8" s="7" customFormat="1" ht="24.95" customHeight="1" thickBot="1">
      <c r="A144" s="20"/>
      <c r="B144" s="21"/>
      <c r="C144" s="110" t="s">
        <v>310</v>
      </c>
      <c r="D144" s="111"/>
      <c r="E144" s="111"/>
      <c r="F144" s="112"/>
      <c r="G144" s="106"/>
      <c r="H144" s="21"/>
    </row>
    <row r="145" spans="1:23" s="7" customFormat="1" ht="24.95" customHeight="1" thickBot="1">
      <c r="A145" s="20"/>
      <c r="B145" s="22"/>
      <c r="C145" s="110" t="s">
        <v>311</v>
      </c>
      <c r="D145" s="111"/>
      <c r="E145" s="111"/>
      <c r="F145" s="112"/>
      <c r="G145" s="72">
        <f>G143*(100-G144)/100</f>
        <v>1503500</v>
      </c>
      <c r="H145" s="21"/>
    </row>
    <row r="146" spans="1:23" s="23" customFormat="1" ht="15.75">
      <c r="A146" s="20"/>
      <c r="B146" s="21"/>
      <c r="C146" s="21"/>
      <c r="D146" s="21"/>
      <c r="E146" s="21"/>
      <c r="F146" s="21"/>
      <c r="G146" s="21"/>
      <c r="H146" s="21"/>
      <c r="I146" s="21"/>
      <c r="J146" s="21"/>
    </row>
    <row r="147" spans="1:23" s="23" customFormat="1" ht="14.25" customHeight="1" thickBot="1">
      <c r="A147" s="20"/>
      <c r="B147" s="21"/>
      <c r="C147" s="21"/>
      <c r="D147" s="21"/>
      <c r="E147" s="21"/>
      <c r="F147" s="21"/>
      <c r="G147" s="21"/>
      <c r="H147" s="21"/>
      <c r="I147" s="21"/>
      <c r="J147" s="21"/>
    </row>
    <row r="148" spans="1:23" s="23" customFormat="1" ht="29.25" customHeight="1" thickBot="1">
      <c r="A148" s="113" t="s">
        <v>316</v>
      </c>
      <c r="B148" s="114"/>
      <c r="C148" s="115"/>
      <c r="D148" s="22"/>
      <c r="E148" s="20"/>
      <c r="F148" s="22"/>
      <c r="G148" s="22"/>
      <c r="H148" s="22"/>
      <c r="I148" s="22"/>
      <c r="J148" s="21"/>
    </row>
    <row r="149" spans="1:23" s="7" customFormat="1" ht="63.75" thickBot="1">
      <c r="A149" s="34" t="s">
        <v>0</v>
      </c>
      <c r="B149" s="24" t="s">
        <v>127</v>
      </c>
      <c r="C149" s="24" t="s">
        <v>360</v>
      </c>
      <c r="D149" s="24" t="s">
        <v>1</v>
      </c>
      <c r="E149" s="4" t="s">
        <v>453</v>
      </c>
      <c r="F149" s="24" t="s">
        <v>451</v>
      </c>
      <c r="G149" s="24" t="s">
        <v>361</v>
      </c>
      <c r="H149" s="35" t="s">
        <v>2</v>
      </c>
      <c r="K149" s="6"/>
      <c r="L149" s="6"/>
      <c r="M149" s="6"/>
      <c r="N149" s="6"/>
      <c r="O149" s="6"/>
      <c r="P149" s="6"/>
      <c r="Q149" s="6"/>
      <c r="R149" s="6"/>
      <c r="S149" s="6"/>
      <c r="T149" s="6"/>
      <c r="U149" s="6"/>
      <c r="V149" s="6"/>
      <c r="W149" s="6"/>
    </row>
    <row r="150" spans="1:23" s="7" customFormat="1" ht="45">
      <c r="A150" s="8" t="s">
        <v>378</v>
      </c>
      <c r="B150" s="9" t="s">
        <v>133</v>
      </c>
      <c r="C150" s="10">
        <v>49300</v>
      </c>
      <c r="D150" s="9" t="s">
        <v>4</v>
      </c>
      <c r="E150" s="10">
        <v>3</v>
      </c>
      <c r="F150" s="10">
        <v>35000</v>
      </c>
      <c r="G150" s="10">
        <f t="shared" ref="G150:G164" si="4">F150*E150</f>
        <v>105000</v>
      </c>
      <c r="H150" s="11"/>
    </row>
    <row r="151" spans="1:23" s="7" customFormat="1" ht="45">
      <c r="A151" s="12" t="s">
        <v>378</v>
      </c>
      <c r="B151" s="13" t="s">
        <v>134</v>
      </c>
      <c r="C151" s="14">
        <v>49300</v>
      </c>
      <c r="D151" s="13" t="s">
        <v>4</v>
      </c>
      <c r="E151" s="14">
        <v>5</v>
      </c>
      <c r="F151" s="14">
        <v>28000</v>
      </c>
      <c r="G151" s="14">
        <f t="shared" si="4"/>
        <v>140000</v>
      </c>
      <c r="H151" s="15"/>
    </row>
    <row r="152" spans="1:23" s="7" customFormat="1" ht="45">
      <c r="A152" s="12" t="s">
        <v>378</v>
      </c>
      <c r="B152" s="13" t="s">
        <v>135</v>
      </c>
      <c r="C152" s="14">
        <v>49300</v>
      </c>
      <c r="D152" s="13" t="s">
        <v>4</v>
      </c>
      <c r="E152" s="14">
        <v>5</v>
      </c>
      <c r="F152" s="14">
        <v>14000</v>
      </c>
      <c r="G152" s="14">
        <f t="shared" si="4"/>
        <v>70000</v>
      </c>
      <c r="H152" s="15"/>
    </row>
    <row r="153" spans="1:23" s="7" customFormat="1" ht="45">
      <c r="A153" s="12" t="s">
        <v>378</v>
      </c>
      <c r="B153" s="13" t="s">
        <v>136</v>
      </c>
      <c r="C153" s="14">
        <v>49300</v>
      </c>
      <c r="D153" s="13" t="s">
        <v>4</v>
      </c>
      <c r="E153" s="14">
        <v>5</v>
      </c>
      <c r="F153" s="14">
        <v>7500</v>
      </c>
      <c r="G153" s="14">
        <f t="shared" si="4"/>
        <v>37500</v>
      </c>
      <c r="H153" s="15"/>
    </row>
    <row r="154" spans="1:23" s="7" customFormat="1" ht="45">
      <c r="A154" s="12" t="s">
        <v>378</v>
      </c>
      <c r="B154" s="13" t="s">
        <v>137</v>
      </c>
      <c r="C154" s="14">
        <v>49300</v>
      </c>
      <c r="D154" s="13" t="s">
        <v>4</v>
      </c>
      <c r="E154" s="14">
        <v>5</v>
      </c>
      <c r="F154" s="14">
        <v>5500</v>
      </c>
      <c r="G154" s="14">
        <f t="shared" si="4"/>
        <v>27500</v>
      </c>
      <c r="H154" s="15"/>
    </row>
    <row r="155" spans="1:23" s="7" customFormat="1" ht="30">
      <c r="A155" s="12" t="s">
        <v>378</v>
      </c>
      <c r="B155" s="13" t="s">
        <v>25</v>
      </c>
      <c r="C155" s="14"/>
      <c r="D155" s="13" t="s">
        <v>7</v>
      </c>
      <c r="E155" s="14">
        <v>3</v>
      </c>
      <c r="F155" s="14">
        <v>800</v>
      </c>
      <c r="G155" s="14">
        <f t="shared" si="4"/>
        <v>2400</v>
      </c>
      <c r="H155" s="15"/>
    </row>
    <row r="156" spans="1:23" s="7" customFormat="1" ht="30">
      <c r="A156" s="12" t="s">
        <v>378</v>
      </c>
      <c r="B156" s="13" t="s">
        <v>26</v>
      </c>
      <c r="C156" s="14"/>
      <c r="D156" s="13" t="s">
        <v>7</v>
      </c>
      <c r="E156" s="14">
        <v>3</v>
      </c>
      <c r="F156" s="14">
        <v>1700</v>
      </c>
      <c r="G156" s="14">
        <f t="shared" si="4"/>
        <v>5100</v>
      </c>
      <c r="H156" s="15"/>
    </row>
    <row r="157" spans="1:23" s="7" customFormat="1" ht="30">
      <c r="A157" s="12" t="s">
        <v>378</v>
      </c>
      <c r="B157" s="13" t="s">
        <v>27</v>
      </c>
      <c r="C157" s="14">
        <v>24375</v>
      </c>
      <c r="D157" s="13" t="s">
        <v>4</v>
      </c>
      <c r="E157" s="14">
        <v>10</v>
      </c>
      <c r="F157" s="14">
        <v>2500</v>
      </c>
      <c r="G157" s="14">
        <f t="shared" si="4"/>
        <v>25000</v>
      </c>
      <c r="H157" s="15"/>
    </row>
    <row r="158" spans="1:23" s="7" customFormat="1" ht="30">
      <c r="A158" s="12" t="s">
        <v>378</v>
      </c>
      <c r="B158" s="13" t="s">
        <v>28</v>
      </c>
      <c r="C158" s="14">
        <v>24375</v>
      </c>
      <c r="D158" s="13" t="s">
        <v>4</v>
      </c>
      <c r="E158" s="14">
        <v>10</v>
      </c>
      <c r="F158" s="14">
        <v>1700</v>
      </c>
      <c r="G158" s="14">
        <f t="shared" si="4"/>
        <v>17000</v>
      </c>
      <c r="H158" s="15"/>
    </row>
    <row r="159" spans="1:23" s="7" customFormat="1" ht="45">
      <c r="A159" s="12" t="s">
        <v>378</v>
      </c>
      <c r="B159" s="13" t="s">
        <v>138</v>
      </c>
      <c r="C159" s="14">
        <v>8629</v>
      </c>
      <c r="D159" s="13" t="s">
        <v>4</v>
      </c>
      <c r="E159" s="14">
        <v>30</v>
      </c>
      <c r="F159" s="14">
        <v>1000</v>
      </c>
      <c r="G159" s="14">
        <f t="shared" si="4"/>
        <v>30000</v>
      </c>
      <c r="H159" s="15"/>
    </row>
    <row r="160" spans="1:23" s="7" customFormat="1" ht="45">
      <c r="A160" s="12" t="s">
        <v>378</v>
      </c>
      <c r="B160" s="13" t="s">
        <v>139</v>
      </c>
      <c r="C160" s="14">
        <v>49054</v>
      </c>
      <c r="D160" s="13" t="s">
        <v>4</v>
      </c>
      <c r="E160" s="14">
        <v>20</v>
      </c>
      <c r="F160" s="14">
        <v>2300</v>
      </c>
      <c r="G160" s="14">
        <f t="shared" si="4"/>
        <v>46000</v>
      </c>
      <c r="H160" s="15"/>
    </row>
    <row r="161" spans="1:23" s="7" customFormat="1" ht="15.75">
      <c r="A161" s="12" t="s">
        <v>378</v>
      </c>
      <c r="B161" s="13" t="s">
        <v>30</v>
      </c>
      <c r="C161" s="14"/>
      <c r="D161" s="13" t="s">
        <v>7</v>
      </c>
      <c r="E161" s="14">
        <v>5</v>
      </c>
      <c r="F161" s="14">
        <v>1000</v>
      </c>
      <c r="G161" s="14">
        <f t="shared" si="4"/>
        <v>5000</v>
      </c>
      <c r="H161" s="15"/>
    </row>
    <row r="162" spans="1:23" s="7" customFormat="1" ht="15.75">
      <c r="A162" s="12" t="s">
        <v>378</v>
      </c>
      <c r="B162" s="13" t="s">
        <v>31</v>
      </c>
      <c r="C162" s="14"/>
      <c r="D162" s="13" t="s">
        <v>7</v>
      </c>
      <c r="E162" s="14">
        <v>5</v>
      </c>
      <c r="F162" s="14">
        <v>800</v>
      </c>
      <c r="G162" s="14">
        <f t="shared" si="4"/>
        <v>4000</v>
      </c>
      <c r="H162" s="15"/>
    </row>
    <row r="163" spans="1:23" s="7" customFormat="1" ht="15.75">
      <c r="A163" s="12" t="s">
        <v>378</v>
      </c>
      <c r="B163" s="13" t="s">
        <v>32</v>
      </c>
      <c r="C163" s="14"/>
      <c r="D163" s="13" t="s">
        <v>7</v>
      </c>
      <c r="E163" s="14">
        <v>20</v>
      </c>
      <c r="F163" s="14">
        <v>500</v>
      </c>
      <c r="G163" s="14">
        <f t="shared" si="4"/>
        <v>10000</v>
      </c>
      <c r="H163" s="15"/>
    </row>
    <row r="164" spans="1:23" s="7" customFormat="1" ht="30.75" thickBot="1">
      <c r="A164" s="16" t="s">
        <v>381</v>
      </c>
      <c r="B164" s="17" t="s">
        <v>167</v>
      </c>
      <c r="C164" s="18"/>
      <c r="D164" s="17" t="s">
        <v>4</v>
      </c>
      <c r="E164" s="18">
        <v>10</v>
      </c>
      <c r="F164" s="18">
        <v>1200</v>
      </c>
      <c r="G164" s="18">
        <f t="shared" si="4"/>
        <v>12000</v>
      </c>
      <c r="H164" s="19" t="s">
        <v>302</v>
      </c>
    </row>
    <row r="165" spans="1:23" s="7" customFormat="1" ht="24.95" customHeight="1" thickBot="1">
      <c r="A165" s="20"/>
      <c r="B165" s="21"/>
      <c r="C165" s="110" t="s">
        <v>252</v>
      </c>
      <c r="D165" s="111"/>
      <c r="E165" s="111"/>
      <c r="F165" s="112"/>
      <c r="G165" s="73">
        <f>SUM(G150:G164)</f>
        <v>536500</v>
      </c>
      <c r="H165" s="21"/>
    </row>
    <row r="166" spans="1:23" s="7" customFormat="1" ht="24.95" customHeight="1" thickBot="1">
      <c r="A166" s="20"/>
      <c r="B166" s="21"/>
      <c r="C166" s="110" t="s">
        <v>310</v>
      </c>
      <c r="D166" s="111"/>
      <c r="E166" s="111"/>
      <c r="F166" s="112"/>
      <c r="G166" s="106"/>
      <c r="H166" s="21"/>
    </row>
    <row r="167" spans="1:23" s="7" customFormat="1" ht="24.95" customHeight="1" thickBot="1">
      <c r="A167" s="20"/>
      <c r="B167" s="22"/>
      <c r="C167" s="110" t="s">
        <v>311</v>
      </c>
      <c r="D167" s="111"/>
      <c r="E167" s="111"/>
      <c r="F167" s="112"/>
      <c r="G167" s="72">
        <f>G165*(100-G166)/100</f>
        <v>536500</v>
      </c>
      <c r="H167" s="21"/>
    </row>
    <row r="168" spans="1:23" s="23" customFormat="1" ht="15.75">
      <c r="A168" s="20"/>
      <c r="B168" s="21"/>
      <c r="C168" s="21"/>
      <c r="D168" s="21"/>
      <c r="E168" s="21"/>
      <c r="F168" s="21"/>
      <c r="G168" s="21"/>
      <c r="H168" s="21"/>
      <c r="I168" s="21"/>
      <c r="J168" s="21"/>
    </row>
    <row r="169" spans="1:23" s="23" customFormat="1" ht="16.5" thickBot="1">
      <c r="A169" s="20"/>
      <c r="B169" s="21"/>
      <c r="C169" s="21"/>
      <c r="D169" s="21"/>
      <c r="E169" s="21"/>
      <c r="F169" s="21"/>
      <c r="G169" s="21"/>
      <c r="H169" s="21"/>
      <c r="I169" s="21"/>
      <c r="J169" s="21"/>
    </row>
    <row r="170" spans="1:23" s="23" customFormat="1" ht="28.5" customHeight="1" thickBot="1">
      <c r="A170" s="113" t="s">
        <v>318</v>
      </c>
      <c r="B170" s="114"/>
      <c r="C170" s="115"/>
      <c r="D170" s="22"/>
      <c r="E170" s="20"/>
      <c r="F170" s="22"/>
      <c r="G170" s="22"/>
      <c r="H170" s="22"/>
      <c r="I170" s="22"/>
      <c r="J170" s="21"/>
    </row>
    <row r="171" spans="1:23" s="7" customFormat="1" ht="63.75" thickBot="1">
      <c r="A171" s="34" t="s">
        <v>0</v>
      </c>
      <c r="B171" s="24" t="s">
        <v>127</v>
      </c>
      <c r="C171" s="24" t="s">
        <v>360</v>
      </c>
      <c r="D171" s="24" t="s">
        <v>1</v>
      </c>
      <c r="E171" s="4" t="s">
        <v>453</v>
      </c>
      <c r="F171" s="24" t="s">
        <v>451</v>
      </c>
      <c r="G171" s="24" t="s">
        <v>361</v>
      </c>
      <c r="H171" s="35" t="s">
        <v>2</v>
      </c>
      <c r="K171" s="6"/>
      <c r="L171" s="6"/>
      <c r="M171" s="6"/>
      <c r="N171" s="6"/>
      <c r="O171" s="6"/>
      <c r="P171" s="6"/>
      <c r="Q171" s="6"/>
      <c r="R171" s="6"/>
      <c r="S171" s="6"/>
      <c r="T171" s="6"/>
      <c r="U171" s="6"/>
      <c r="V171" s="6"/>
      <c r="W171" s="6"/>
    </row>
    <row r="172" spans="1:23" s="7" customFormat="1" ht="61.5">
      <c r="A172" s="8" t="s">
        <v>378</v>
      </c>
      <c r="B172" s="9" t="s">
        <v>445</v>
      </c>
      <c r="C172" s="10"/>
      <c r="D172" s="9" t="s">
        <v>4</v>
      </c>
      <c r="E172" s="10">
        <v>20</v>
      </c>
      <c r="F172" s="10">
        <v>21000</v>
      </c>
      <c r="G172" s="10">
        <f>F172*E172</f>
        <v>420000</v>
      </c>
      <c r="H172" s="11" t="s">
        <v>371</v>
      </c>
    </row>
    <row r="173" spans="1:23" s="7" customFormat="1" ht="90">
      <c r="A173" s="12" t="s">
        <v>378</v>
      </c>
      <c r="B173" s="13" t="s">
        <v>261</v>
      </c>
      <c r="C173" s="14"/>
      <c r="D173" s="13" t="s">
        <v>4</v>
      </c>
      <c r="E173" s="14">
        <v>2</v>
      </c>
      <c r="F173" s="14">
        <v>7000</v>
      </c>
      <c r="G173" s="14">
        <f>F173*E173</f>
        <v>14000</v>
      </c>
      <c r="H173" s="15"/>
    </row>
    <row r="174" spans="1:23" s="7" customFormat="1" ht="45">
      <c r="A174" s="12" t="s">
        <v>378</v>
      </c>
      <c r="B174" s="13" t="s">
        <v>290</v>
      </c>
      <c r="C174" s="14">
        <v>24757</v>
      </c>
      <c r="D174" s="13" t="s">
        <v>4</v>
      </c>
      <c r="E174" s="14">
        <v>5</v>
      </c>
      <c r="F174" s="14">
        <v>2300</v>
      </c>
      <c r="G174" s="14">
        <f>F174*E174</f>
        <v>11500</v>
      </c>
      <c r="H174" s="15"/>
    </row>
    <row r="175" spans="1:23" s="7" customFormat="1" ht="31.5">
      <c r="A175" s="12" t="s">
        <v>378</v>
      </c>
      <c r="B175" s="13" t="s">
        <v>446</v>
      </c>
      <c r="C175" s="14"/>
      <c r="D175" s="13" t="s">
        <v>4</v>
      </c>
      <c r="E175" s="14">
        <v>5</v>
      </c>
      <c r="F175" s="14">
        <v>2400</v>
      </c>
      <c r="G175" s="14">
        <f>F175*E175</f>
        <v>12000</v>
      </c>
      <c r="H175" s="15" t="s">
        <v>304</v>
      </c>
    </row>
    <row r="176" spans="1:23" s="7" customFormat="1" ht="30.75" thickBot="1">
      <c r="A176" s="16" t="s">
        <v>378</v>
      </c>
      <c r="B176" s="17" t="s">
        <v>29</v>
      </c>
      <c r="C176" s="18"/>
      <c r="D176" s="17" t="s">
        <v>4</v>
      </c>
      <c r="E176" s="18">
        <v>15</v>
      </c>
      <c r="F176" s="18">
        <v>350</v>
      </c>
      <c r="G176" s="18">
        <f>F176*E176</f>
        <v>5250</v>
      </c>
      <c r="H176" s="19"/>
    </row>
    <row r="177" spans="1:23" s="7" customFormat="1" ht="24.95" customHeight="1" thickBot="1">
      <c r="A177" s="20"/>
      <c r="B177" s="21"/>
      <c r="C177" s="110" t="s">
        <v>252</v>
      </c>
      <c r="D177" s="111"/>
      <c r="E177" s="111"/>
      <c r="F177" s="112"/>
      <c r="G177" s="73">
        <f>SUM(G172:G176)</f>
        <v>462750</v>
      </c>
      <c r="H177" s="21"/>
    </row>
    <row r="178" spans="1:23" s="7" customFormat="1" ht="24.95" customHeight="1" thickBot="1">
      <c r="A178" s="20"/>
      <c r="B178" s="21"/>
      <c r="C178" s="110" t="s">
        <v>310</v>
      </c>
      <c r="D178" s="111"/>
      <c r="E178" s="111"/>
      <c r="F178" s="112"/>
      <c r="G178" s="106"/>
      <c r="H178" s="21"/>
    </row>
    <row r="179" spans="1:23" s="7" customFormat="1" ht="24.95" customHeight="1" thickBot="1">
      <c r="A179" s="20"/>
      <c r="B179" s="22"/>
      <c r="C179" s="110" t="s">
        <v>311</v>
      </c>
      <c r="D179" s="111"/>
      <c r="E179" s="111"/>
      <c r="F179" s="112"/>
      <c r="G179" s="72">
        <f>G177*(100-G178)/100</f>
        <v>462750</v>
      </c>
      <c r="H179" s="21"/>
    </row>
    <row r="180" spans="1:23" s="23" customFormat="1" ht="15.75">
      <c r="A180" s="20"/>
      <c r="B180" s="21"/>
      <c r="C180" s="21"/>
      <c r="D180" s="21"/>
      <c r="E180" s="21"/>
      <c r="F180" s="21"/>
      <c r="G180" s="21"/>
      <c r="H180" s="21"/>
      <c r="I180" s="21"/>
      <c r="J180" s="21"/>
    </row>
    <row r="181" spans="1:23" s="23" customFormat="1" ht="16.5" thickBot="1">
      <c r="A181" s="20"/>
      <c r="B181" s="21"/>
      <c r="C181" s="21"/>
      <c r="D181" s="21"/>
      <c r="E181" s="21"/>
      <c r="F181" s="21"/>
      <c r="G181" s="21"/>
      <c r="H181" s="21"/>
      <c r="I181" s="21"/>
      <c r="J181" s="21"/>
    </row>
    <row r="182" spans="1:23" s="23" customFormat="1" ht="30.75" customHeight="1" thickBot="1">
      <c r="A182" s="113" t="s">
        <v>319</v>
      </c>
      <c r="B182" s="114"/>
      <c r="C182" s="115"/>
      <c r="D182" s="22"/>
      <c r="E182" s="20"/>
      <c r="F182" s="22"/>
      <c r="G182" s="22"/>
      <c r="H182" s="22"/>
      <c r="I182" s="22"/>
      <c r="J182" s="21"/>
    </row>
    <row r="183" spans="1:23" s="7" customFormat="1" ht="63.75" thickBot="1">
      <c r="A183" s="34" t="s">
        <v>0</v>
      </c>
      <c r="B183" s="24" t="s">
        <v>127</v>
      </c>
      <c r="C183" s="24" t="s">
        <v>360</v>
      </c>
      <c r="D183" s="24" t="s">
        <v>1</v>
      </c>
      <c r="E183" s="4" t="s">
        <v>453</v>
      </c>
      <c r="F183" s="24" t="s">
        <v>451</v>
      </c>
      <c r="G183" s="24" t="s">
        <v>361</v>
      </c>
      <c r="H183" s="35" t="s">
        <v>2</v>
      </c>
      <c r="K183" s="6"/>
      <c r="L183" s="6"/>
      <c r="M183" s="6"/>
      <c r="N183" s="6"/>
      <c r="O183" s="6"/>
      <c r="P183" s="6"/>
      <c r="Q183" s="6"/>
      <c r="R183" s="6"/>
      <c r="S183" s="6"/>
      <c r="T183" s="6"/>
      <c r="U183" s="6"/>
      <c r="V183" s="6"/>
      <c r="W183" s="6"/>
    </row>
    <row r="184" spans="1:23" s="7" customFormat="1" ht="45">
      <c r="A184" s="8" t="s">
        <v>378</v>
      </c>
      <c r="B184" s="9" t="s">
        <v>140</v>
      </c>
      <c r="C184" s="10">
        <v>8273</v>
      </c>
      <c r="D184" s="9" t="s">
        <v>4</v>
      </c>
      <c r="E184" s="10">
        <v>20</v>
      </c>
      <c r="F184" s="10">
        <v>1200</v>
      </c>
      <c r="G184" s="10">
        <f t="shared" ref="G184:G189" si="5">F184*E184</f>
        <v>24000</v>
      </c>
      <c r="H184" s="11"/>
    </row>
    <row r="185" spans="1:23" s="7" customFormat="1" ht="45">
      <c r="A185" s="12" t="s">
        <v>378</v>
      </c>
      <c r="B185" s="13" t="s">
        <v>144</v>
      </c>
      <c r="C185" s="14">
        <v>47298</v>
      </c>
      <c r="D185" s="13" t="s">
        <v>4</v>
      </c>
      <c r="E185" s="14">
        <v>5</v>
      </c>
      <c r="F185" s="14">
        <v>1400</v>
      </c>
      <c r="G185" s="14">
        <f t="shared" si="5"/>
        <v>7000</v>
      </c>
      <c r="H185" s="15"/>
    </row>
    <row r="186" spans="1:23" s="7" customFormat="1" ht="45">
      <c r="A186" s="12" t="s">
        <v>378</v>
      </c>
      <c r="B186" s="13" t="s">
        <v>143</v>
      </c>
      <c r="C186" s="14">
        <v>30150</v>
      </c>
      <c r="D186" s="13" t="s">
        <v>4</v>
      </c>
      <c r="E186" s="14">
        <v>10</v>
      </c>
      <c r="F186" s="14">
        <v>2100</v>
      </c>
      <c r="G186" s="14">
        <f t="shared" si="5"/>
        <v>21000</v>
      </c>
      <c r="H186" s="15"/>
    </row>
    <row r="187" spans="1:23" s="7" customFormat="1" ht="45">
      <c r="A187" s="12" t="s">
        <v>378</v>
      </c>
      <c r="B187" s="13" t="s">
        <v>142</v>
      </c>
      <c r="C187" s="14">
        <v>40933</v>
      </c>
      <c r="D187" s="13" t="s">
        <v>4</v>
      </c>
      <c r="E187" s="14">
        <v>10</v>
      </c>
      <c r="F187" s="14">
        <v>3000</v>
      </c>
      <c r="G187" s="14">
        <f t="shared" si="5"/>
        <v>30000</v>
      </c>
      <c r="H187" s="15"/>
    </row>
    <row r="188" spans="1:23" s="7" customFormat="1" ht="45">
      <c r="A188" s="12" t="s">
        <v>378</v>
      </c>
      <c r="B188" s="13" t="s">
        <v>141</v>
      </c>
      <c r="C188" s="14">
        <v>40933</v>
      </c>
      <c r="D188" s="13" t="s">
        <v>4</v>
      </c>
      <c r="E188" s="14">
        <v>15</v>
      </c>
      <c r="F188" s="14">
        <v>3500</v>
      </c>
      <c r="G188" s="14">
        <f t="shared" si="5"/>
        <v>52500</v>
      </c>
      <c r="H188" s="15"/>
    </row>
    <row r="189" spans="1:23" s="7" customFormat="1" ht="45.75" thickBot="1">
      <c r="A189" s="16" t="s">
        <v>378</v>
      </c>
      <c r="B189" s="17" t="s">
        <v>450</v>
      </c>
      <c r="C189" s="18">
        <v>40932</v>
      </c>
      <c r="D189" s="17" t="s">
        <v>4</v>
      </c>
      <c r="E189" s="18">
        <v>15</v>
      </c>
      <c r="F189" s="18">
        <v>3700</v>
      </c>
      <c r="G189" s="18">
        <f t="shared" si="5"/>
        <v>55500</v>
      </c>
      <c r="H189" s="19"/>
    </row>
    <row r="190" spans="1:23" s="7" customFormat="1" ht="24.95" customHeight="1" thickBot="1">
      <c r="A190" s="20"/>
      <c r="B190" s="21"/>
      <c r="C190" s="110" t="s">
        <v>252</v>
      </c>
      <c r="D190" s="111"/>
      <c r="E190" s="111"/>
      <c r="F190" s="112"/>
      <c r="G190" s="73">
        <f>SUM(G184:G189)</f>
        <v>190000</v>
      </c>
      <c r="H190" s="21"/>
    </row>
    <row r="191" spans="1:23" s="7" customFormat="1" ht="24.95" customHeight="1" thickBot="1">
      <c r="A191" s="20"/>
      <c r="B191" s="21"/>
      <c r="C191" s="110" t="s">
        <v>310</v>
      </c>
      <c r="D191" s="111"/>
      <c r="E191" s="111"/>
      <c r="F191" s="112"/>
      <c r="G191" s="106"/>
      <c r="H191" s="21"/>
    </row>
    <row r="192" spans="1:23" s="7" customFormat="1" ht="24.95" customHeight="1" thickBot="1">
      <c r="A192" s="20"/>
      <c r="B192" s="22"/>
      <c r="C192" s="110" t="s">
        <v>311</v>
      </c>
      <c r="D192" s="111"/>
      <c r="E192" s="111"/>
      <c r="F192" s="112"/>
      <c r="G192" s="72">
        <f>G190*(100-G191)/100</f>
        <v>190000</v>
      </c>
      <c r="H192" s="21"/>
    </row>
    <row r="193" spans="1:23" s="23" customFormat="1" ht="15.75">
      <c r="A193" s="20"/>
      <c r="B193" s="21"/>
      <c r="C193" s="21"/>
      <c r="D193" s="21"/>
      <c r="E193" s="21"/>
      <c r="F193" s="21"/>
      <c r="G193" s="21"/>
      <c r="H193" s="21"/>
      <c r="I193" s="21"/>
      <c r="J193" s="21"/>
    </row>
    <row r="194" spans="1:23" s="23" customFormat="1" ht="16.5" thickBot="1">
      <c r="A194" s="20"/>
      <c r="B194" s="21"/>
      <c r="C194" s="21"/>
      <c r="D194" s="21"/>
      <c r="E194" s="21"/>
      <c r="F194" s="21"/>
      <c r="G194" s="21"/>
      <c r="H194" s="21"/>
      <c r="I194" s="21"/>
      <c r="J194" s="21"/>
    </row>
    <row r="195" spans="1:23" s="23" customFormat="1" ht="29.25" customHeight="1" thickBot="1">
      <c r="A195" s="113" t="s">
        <v>320</v>
      </c>
      <c r="B195" s="114"/>
      <c r="C195" s="115"/>
      <c r="D195" s="22"/>
      <c r="E195" s="20"/>
      <c r="F195" s="22"/>
      <c r="G195" s="22"/>
      <c r="H195" s="22"/>
      <c r="I195" s="22"/>
      <c r="J195" s="21"/>
    </row>
    <row r="196" spans="1:23" s="7" customFormat="1" ht="63.75" thickBot="1">
      <c r="A196" s="34" t="s">
        <v>0</v>
      </c>
      <c r="B196" s="24" t="s">
        <v>127</v>
      </c>
      <c r="C196" s="24" t="s">
        <v>360</v>
      </c>
      <c r="D196" s="24" t="s">
        <v>1</v>
      </c>
      <c r="E196" s="4" t="s">
        <v>453</v>
      </c>
      <c r="F196" s="24" t="s">
        <v>451</v>
      </c>
      <c r="G196" s="24" t="s">
        <v>361</v>
      </c>
      <c r="H196" s="35" t="s">
        <v>2</v>
      </c>
      <c r="K196" s="6"/>
      <c r="L196" s="6"/>
      <c r="M196" s="6"/>
      <c r="N196" s="6"/>
      <c r="O196" s="6"/>
      <c r="P196" s="6"/>
      <c r="Q196" s="6"/>
      <c r="R196" s="6"/>
      <c r="S196" s="6"/>
      <c r="T196" s="6"/>
      <c r="U196" s="6"/>
      <c r="V196" s="6"/>
      <c r="W196" s="6"/>
    </row>
    <row r="197" spans="1:23" s="7" customFormat="1" ht="45">
      <c r="A197" s="8" t="s">
        <v>389</v>
      </c>
      <c r="B197" s="9" t="s">
        <v>34</v>
      </c>
      <c r="C197" s="10"/>
      <c r="D197" s="9" t="s">
        <v>4</v>
      </c>
      <c r="E197" s="10">
        <v>1</v>
      </c>
      <c r="F197" s="10">
        <v>0</v>
      </c>
      <c r="G197" s="10">
        <f t="shared" ref="G197:G214" si="6">F197*E197</f>
        <v>0</v>
      </c>
      <c r="H197" s="11" t="s">
        <v>258</v>
      </c>
    </row>
    <row r="198" spans="1:23" s="7" customFormat="1" ht="45">
      <c r="A198" s="12" t="s">
        <v>389</v>
      </c>
      <c r="B198" s="13" t="s">
        <v>150</v>
      </c>
      <c r="C198" s="14"/>
      <c r="D198" s="13" t="s">
        <v>4</v>
      </c>
      <c r="E198" s="14">
        <v>10</v>
      </c>
      <c r="F198" s="14">
        <v>13000</v>
      </c>
      <c r="G198" s="14">
        <f t="shared" si="6"/>
        <v>130000</v>
      </c>
      <c r="H198" s="15"/>
    </row>
    <row r="199" spans="1:23" s="7" customFormat="1" ht="15.75">
      <c r="A199" s="12" t="s">
        <v>389</v>
      </c>
      <c r="B199" s="13" t="s">
        <v>151</v>
      </c>
      <c r="C199" s="14"/>
      <c r="D199" s="13" t="s">
        <v>4</v>
      </c>
      <c r="E199" s="14">
        <v>10</v>
      </c>
      <c r="F199" s="14">
        <v>2500</v>
      </c>
      <c r="G199" s="14">
        <f t="shared" si="6"/>
        <v>25000</v>
      </c>
      <c r="H199" s="15"/>
    </row>
    <row r="200" spans="1:23" s="7" customFormat="1" ht="30">
      <c r="A200" s="12" t="s">
        <v>389</v>
      </c>
      <c r="B200" s="13" t="s">
        <v>35</v>
      </c>
      <c r="C200" s="14"/>
      <c r="D200" s="13" t="s">
        <v>4</v>
      </c>
      <c r="E200" s="14">
        <v>10</v>
      </c>
      <c r="F200" s="14">
        <v>1000</v>
      </c>
      <c r="G200" s="14">
        <f t="shared" si="6"/>
        <v>10000</v>
      </c>
      <c r="H200" s="15"/>
    </row>
    <row r="201" spans="1:23" s="7" customFormat="1" ht="30">
      <c r="A201" s="12" t="s">
        <v>389</v>
      </c>
      <c r="B201" s="13" t="s">
        <v>36</v>
      </c>
      <c r="C201" s="14"/>
      <c r="D201" s="13" t="s">
        <v>4</v>
      </c>
      <c r="E201" s="14">
        <v>50</v>
      </c>
      <c r="F201" s="14">
        <v>1050</v>
      </c>
      <c r="G201" s="14">
        <f t="shared" si="6"/>
        <v>52500</v>
      </c>
      <c r="H201" s="15"/>
    </row>
    <row r="202" spans="1:23" s="7" customFormat="1" ht="30">
      <c r="A202" s="12" t="s">
        <v>389</v>
      </c>
      <c r="B202" s="13" t="s">
        <v>37</v>
      </c>
      <c r="C202" s="14"/>
      <c r="D202" s="13" t="s">
        <v>4</v>
      </c>
      <c r="E202" s="14">
        <v>50</v>
      </c>
      <c r="F202" s="14">
        <v>1200</v>
      </c>
      <c r="G202" s="14">
        <f t="shared" si="6"/>
        <v>60000</v>
      </c>
      <c r="H202" s="15"/>
    </row>
    <row r="203" spans="1:23" s="7" customFormat="1" ht="15.75">
      <c r="A203" s="12" t="s">
        <v>389</v>
      </c>
      <c r="B203" s="13" t="s">
        <v>152</v>
      </c>
      <c r="C203" s="14"/>
      <c r="D203" s="13" t="s">
        <v>4</v>
      </c>
      <c r="E203" s="14">
        <v>5</v>
      </c>
      <c r="F203" s="14">
        <v>11000</v>
      </c>
      <c r="G203" s="14">
        <f t="shared" si="6"/>
        <v>55000</v>
      </c>
      <c r="H203" s="15"/>
    </row>
    <row r="204" spans="1:23" s="7" customFormat="1" ht="15.75">
      <c r="A204" s="12" t="s">
        <v>389</v>
      </c>
      <c r="B204" s="13" t="s">
        <v>153</v>
      </c>
      <c r="C204" s="14"/>
      <c r="D204" s="13" t="s">
        <v>4</v>
      </c>
      <c r="E204" s="14">
        <v>5</v>
      </c>
      <c r="F204" s="14">
        <v>17000</v>
      </c>
      <c r="G204" s="14">
        <f t="shared" si="6"/>
        <v>85000</v>
      </c>
      <c r="H204" s="15"/>
    </row>
    <row r="205" spans="1:23" s="7" customFormat="1" ht="15.75">
      <c r="A205" s="12" t="s">
        <v>389</v>
      </c>
      <c r="B205" s="13" t="s">
        <v>154</v>
      </c>
      <c r="C205" s="14"/>
      <c r="D205" s="13" t="s">
        <v>4</v>
      </c>
      <c r="E205" s="14">
        <v>5</v>
      </c>
      <c r="F205" s="14">
        <v>2200</v>
      </c>
      <c r="G205" s="14">
        <f t="shared" si="6"/>
        <v>11000</v>
      </c>
      <c r="H205" s="15"/>
    </row>
    <row r="206" spans="1:23" s="7" customFormat="1" ht="30">
      <c r="A206" s="12" t="s">
        <v>389</v>
      </c>
      <c r="B206" s="14" t="s">
        <v>9</v>
      </c>
      <c r="C206" s="14">
        <v>8315</v>
      </c>
      <c r="D206" s="13" t="s">
        <v>4</v>
      </c>
      <c r="E206" s="14">
        <v>10</v>
      </c>
      <c r="F206" s="14">
        <v>3000</v>
      </c>
      <c r="G206" s="14">
        <f t="shared" si="6"/>
        <v>30000</v>
      </c>
      <c r="H206" s="15"/>
    </row>
    <row r="207" spans="1:23" s="30" customFormat="1" ht="45">
      <c r="A207" s="12" t="s">
        <v>389</v>
      </c>
      <c r="B207" s="14" t="s">
        <v>10</v>
      </c>
      <c r="C207" s="14"/>
      <c r="D207" s="13" t="s">
        <v>4</v>
      </c>
      <c r="E207" s="14">
        <v>10</v>
      </c>
      <c r="F207" s="14">
        <v>850</v>
      </c>
      <c r="G207" s="14">
        <f t="shared" si="6"/>
        <v>8500</v>
      </c>
      <c r="H207" s="15"/>
    </row>
    <row r="208" spans="1:23" s="7" customFormat="1" ht="30" customHeight="1">
      <c r="A208" s="12" t="s">
        <v>389</v>
      </c>
      <c r="B208" s="13" t="s">
        <v>259</v>
      </c>
      <c r="C208" s="14"/>
      <c r="D208" s="13" t="s">
        <v>4</v>
      </c>
      <c r="E208" s="14">
        <v>3</v>
      </c>
      <c r="F208" s="14">
        <v>14000</v>
      </c>
      <c r="G208" s="14">
        <f t="shared" si="6"/>
        <v>42000</v>
      </c>
      <c r="H208" s="15"/>
    </row>
    <row r="209" spans="1:23" s="7" customFormat="1" ht="30">
      <c r="A209" s="12" t="s">
        <v>389</v>
      </c>
      <c r="B209" s="13" t="s">
        <v>260</v>
      </c>
      <c r="C209" s="14"/>
      <c r="D209" s="13" t="s">
        <v>4</v>
      </c>
      <c r="E209" s="14">
        <v>3</v>
      </c>
      <c r="F209" s="14">
        <v>19000</v>
      </c>
      <c r="G209" s="14">
        <f t="shared" si="6"/>
        <v>57000</v>
      </c>
      <c r="H209" s="15"/>
    </row>
    <row r="210" spans="1:23" s="7" customFormat="1" ht="30">
      <c r="A210" s="12" t="s">
        <v>389</v>
      </c>
      <c r="B210" s="13" t="s">
        <v>372</v>
      </c>
      <c r="C210" s="14"/>
      <c r="D210" s="13" t="s">
        <v>4</v>
      </c>
      <c r="E210" s="14">
        <v>3</v>
      </c>
      <c r="F210" s="14">
        <v>1900</v>
      </c>
      <c r="G210" s="14">
        <f t="shared" si="6"/>
        <v>5700</v>
      </c>
      <c r="H210" s="15"/>
    </row>
    <row r="211" spans="1:23" s="7" customFormat="1" ht="31.5">
      <c r="A211" s="12" t="s">
        <v>389</v>
      </c>
      <c r="B211" s="13" t="s">
        <v>38</v>
      </c>
      <c r="C211" s="14"/>
      <c r="D211" s="13" t="s">
        <v>4</v>
      </c>
      <c r="E211" s="14">
        <v>10</v>
      </c>
      <c r="F211" s="14">
        <v>1100</v>
      </c>
      <c r="G211" s="14">
        <f t="shared" si="6"/>
        <v>11000</v>
      </c>
      <c r="H211" s="15" t="s">
        <v>305</v>
      </c>
    </row>
    <row r="212" spans="1:23" s="7" customFormat="1" ht="15.75">
      <c r="A212" s="12" t="s">
        <v>389</v>
      </c>
      <c r="B212" s="13" t="s">
        <v>262</v>
      </c>
      <c r="C212" s="14"/>
      <c r="D212" s="13" t="s">
        <v>4</v>
      </c>
      <c r="E212" s="14">
        <v>10</v>
      </c>
      <c r="F212" s="14">
        <v>1200</v>
      </c>
      <c r="G212" s="14">
        <f t="shared" si="6"/>
        <v>12000</v>
      </c>
      <c r="H212" s="15"/>
    </row>
    <row r="213" spans="1:23" s="7" customFormat="1" ht="15.75">
      <c r="A213" s="12" t="s">
        <v>389</v>
      </c>
      <c r="B213" s="13" t="s">
        <v>52</v>
      </c>
      <c r="C213" s="14"/>
      <c r="D213" s="13" t="s">
        <v>4</v>
      </c>
      <c r="E213" s="14">
        <v>10</v>
      </c>
      <c r="F213" s="14">
        <v>950</v>
      </c>
      <c r="G213" s="14">
        <f t="shared" si="6"/>
        <v>9500</v>
      </c>
      <c r="H213" s="15"/>
    </row>
    <row r="214" spans="1:23" s="7" customFormat="1" ht="16.5" thickBot="1">
      <c r="A214" s="16" t="s">
        <v>389</v>
      </c>
      <c r="B214" s="17" t="s">
        <v>53</v>
      </c>
      <c r="C214" s="18"/>
      <c r="D214" s="17" t="s">
        <v>4</v>
      </c>
      <c r="E214" s="18">
        <v>10</v>
      </c>
      <c r="F214" s="18">
        <v>250</v>
      </c>
      <c r="G214" s="18">
        <f t="shared" si="6"/>
        <v>2500</v>
      </c>
      <c r="H214" s="19"/>
    </row>
    <row r="215" spans="1:23" s="7" customFormat="1" ht="24.95" customHeight="1" thickBot="1">
      <c r="A215" s="20"/>
      <c r="B215" s="21"/>
      <c r="C215" s="110" t="s">
        <v>252</v>
      </c>
      <c r="D215" s="111"/>
      <c r="E215" s="111"/>
      <c r="F215" s="112"/>
      <c r="G215" s="73">
        <f>SUM(G197:G214)</f>
        <v>606700</v>
      </c>
      <c r="H215" s="21"/>
    </row>
    <row r="216" spans="1:23" s="7" customFormat="1" ht="24.95" customHeight="1" thickBot="1">
      <c r="A216" s="20"/>
      <c r="B216" s="21"/>
      <c r="C216" s="110" t="s">
        <v>310</v>
      </c>
      <c r="D216" s="111"/>
      <c r="E216" s="111"/>
      <c r="F216" s="112"/>
      <c r="G216" s="106"/>
      <c r="H216" s="21"/>
    </row>
    <row r="217" spans="1:23" s="7" customFormat="1" ht="24.95" customHeight="1" thickBot="1">
      <c r="A217" s="20"/>
      <c r="B217" s="22"/>
      <c r="C217" s="110" t="s">
        <v>311</v>
      </c>
      <c r="D217" s="111"/>
      <c r="E217" s="111"/>
      <c r="F217" s="112"/>
      <c r="G217" s="72">
        <f>G215*(100-G216)/100</f>
        <v>606700</v>
      </c>
      <c r="H217" s="21"/>
    </row>
    <row r="218" spans="1:23" s="23" customFormat="1" ht="15.75">
      <c r="A218" s="20"/>
      <c r="B218" s="21"/>
      <c r="C218" s="21"/>
      <c r="D218" s="21"/>
      <c r="E218" s="21"/>
      <c r="F218" s="21"/>
      <c r="G218" s="21"/>
      <c r="H218" s="21"/>
      <c r="I218" s="21"/>
      <c r="J218" s="21"/>
    </row>
    <row r="219" spans="1:23" s="23" customFormat="1" ht="16.5" thickBot="1">
      <c r="A219" s="20"/>
      <c r="B219" s="21"/>
      <c r="C219" s="21"/>
      <c r="D219" s="21"/>
      <c r="E219" s="21"/>
      <c r="F219" s="21"/>
      <c r="G219" s="21"/>
      <c r="H219" s="21"/>
      <c r="I219" s="21"/>
      <c r="J219" s="21"/>
    </row>
    <row r="220" spans="1:23" s="23" customFormat="1" ht="27.75" customHeight="1" thickBot="1">
      <c r="A220" s="113" t="s">
        <v>321</v>
      </c>
      <c r="B220" s="114"/>
      <c r="C220" s="115"/>
      <c r="D220" s="22"/>
      <c r="E220" s="20"/>
      <c r="F220" s="22"/>
      <c r="G220" s="22"/>
      <c r="H220" s="22"/>
      <c r="I220" s="22"/>
      <c r="J220" s="21"/>
    </row>
    <row r="221" spans="1:23" s="7" customFormat="1" ht="63.75" thickBot="1">
      <c r="A221" s="34" t="s">
        <v>0</v>
      </c>
      <c r="B221" s="24" t="s">
        <v>127</v>
      </c>
      <c r="C221" s="24" t="s">
        <v>360</v>
      </c>
      <c r="D221" s="24" t="s">
        <v>1</v>
      </c>
      <c r="E221" s="4" t="s">
        <v>453</v>
      </c>
      <c r="F221" s="24" t="s">
        <v>451</v>
      </c>
      <c r="G221" s="24" t="s">
        <v>361</v>
      </c>
      <c r="H221" s="35" t="s">
        <v>2</v>
      </c>
      <c r="K221" s="6"/>
      <c r="L221" s="6"/>
      <c r="M221" s="6"/>
      <c r="N221" s="6"/>
      <c r="O221" s="6"/>
      <c r="P221" s="6"/>
      <c r="Q221" s="6"/>
      <c r="R221" s="6"/>
      <c r="S221" s="6"/>
      <c r="T221" s="6"/>
      <c r="U221" s="6"/>
      <c r="V221" s="6"/>
      <c r="W221" s="6"/>
    </row>
    <row r="222" spans="1:23" s="7" customFormat="1" ht="51" customHeight="1">
      <c r="A222" s="8" t="s">
        <v>390</v>
      </c>
      <c r="B222" s="9" t="s">
        <v>155</v>
      </c>
      <c r="C222" s="10"/>
      <c r="D222" s="9" t="s">
        <v>4</v>
      </c>
      <c r="E222" s="36">
        <v>20</v>
      </c>
      <c r="F222" s="10">
        <v>3100</v>
      </c>
      <c r="G222" s="36">
        <f t="shared" ref="G222:G233" si="7">F222*E222</f>
        <v>62000</v>
      </c>
      <c r="H222" s="37"/>
    </row>
    <row r="223" spans="1:23" s="7" customFormat="1" ht="55.5" customHeight="1">
      <c r="A223" s="12" t="s">
        <v>390</v>
      </c>
      <c r="B223" s="13" t="s">
        <v>273</v>
      </c>
      <c r="C223" s="14"/>
      <c r="D223" s="13" t="s">
        <v>4</v>
      </c>
      <c r="E223" s="38">
        <v>10</v>
      </c>
      <c r="F223" s="14">
        <v>4100</v>
      </c>
      <c r="G223" s="38">
        <f t="shared" si="7"/>
        <v>41000</v>
      </c>
      <c r="H223" s="39"/>
    </row>
    <row r="224" spans="1:23" s="7" customFormat="1" ht="59.25" customHeight="1">
      <c r="A224" s="12" t="s">
        <v>390</v>
      </c>
      <c r="B224" s="13" t="s">
        <v>156</v>
      </c>
      <c r="C224" s="14"/>
      <c r="D224" s="13" t="s">
        <v>4</v>
      </c>
      <c r="E224" s="38">
        <v>10</v>
      </c>
      <c r="F224" s="14">
        <v>6750</v>
      </c>
      <c r="G224" s="38">
        <f t="shared" si="7"/>
        <v>67500</v>
      </c>
      <c r="H224" s="39"/>
    </row>
    <row r="225" spans="1:23" s="7" customFormat="1" ht="58.5" customHeight="1">
      <c r="A225" s="12" t="s">
        <v>390</v>
      </c>
      <c r="B225" s="13" t="s">
        <v>157</v>
      </c>
      <c r="C225" s="14"/>
      <c r="D225" s="13" t="s">
        <v>4</v>
      </c>
      <c r="E225" s="38">
        <v>10</v>
      </c>
      <c r="F225" s="14">
        <v>9500</v>
      </c>
      <c r="G225" s="38">
        <f t="shared" si="7"/>
        <v>95000</v>
      </c>
      <c r="H225" s="39"/>
    </row>
    <row r="226" spans="1:23" s="7" customFormat="1" ht="52.5" customHeight="1">
      <c r="A226" s="12" t="s">
        <v>390</v>
      </c>
      <c r="B226" s="13" t="s">
        <v>158</v>
      </c>
      <c r="C226" s="14"/>
      <c r="D226" s="13" t="s">
        <v>4</v>
      </c>
      <c r="E226" s="38">
        <v>5</v>
      </c>
      <c r="F226" s="14">
        <v>14000</v>
      </c>
      <c r="G226" s="38">
        <f t="shared" si="7"/>
        <v>70000</v>
      </c>
      <c r="H226" s="39"/>
    </row>
    <row r="227" spans="1:23" s="7" customFormat="1" ht="54.75" customHeight="1">
      <c r="A227" s="12" t="s">
        <v>390</v>
      </c>
      <c r="B227" s="13" t="s">
        <v>159</v>
      </c>
      <c r="C227" s="14"/>
      <c r="D227" s="13" t="s">
        <v>4</v>
      </c>
      <c r="E227" s="38">
        <v>5</v>
      </c>
      <c r="F227" s="14">
        <v>15000</v>
      </c>
      <c r="G227" s="38">
        <f t="shared" si="7"/>
        <v>75000</v>
      </c>
      <c r="H227" s="39"/>
    </row>
    <row r="228" spans="1:23" s="7" customFormat="1" ht="54.75" customHeight="1">
      <c r="A228" s="101" t="s">
        <v>390</v>
      </c>
      <c r="B228" s="102" t="s">
        <v>460</v>
      </c>
      <c r="C228" s="103"/>
      <c r="D228" s="102" t="s">
        <v>7</v>
      </c>
      <c r="E228" s="104">
        <v>50</v>
      </c>
      <c r="F228" s="103">
        <v>480</v>
      </c>
      <c r="G228" s="104">
        <f t="shared" si="7"/>
        <v>24000</v>
      </c>
      <c r="H228" s="105"/>
    </row>
    <row r="229" spans="1:23" s="7" customFormat="1" ht="54.75" customHeight="1">
      <c r="A229" s="101" t="s">
        <v>390</v>
      </c>
      <c r="B229" s="102" t="s">
        <v>461</v>
      </c>
      <c r="C229" s="103"/>
      <c r="D229" s="102" t="s">
        <v>7</v>
      </c>
      <c r="E229" s="104">
        <v>50</v>
      </c>
      <c r="F229" s="103">
        <v>120</v>
      </c>
      <c r="G229" s="104">
        <f t="shared" ref="G229" si="8">F229*E229</f>
        <v>6000</v>
      </c>
      <c r="H229" s="105"/>
    </row>
    <row r="230" spans="1:23" s="7" customFormat="1" ht="54.75" customHeight="1">
      <c r="A230" s="101" t="s">
        <v>390</v>
      </c>
      <c r="B230" s="102" t="s">
        <v>463</v>
      </c>
      <c r="C230" s="103"/>
      <c r="D230" s="102" t="s">
        <v>7</v>
      </c>
      <c r="E230" s="104">
        <v>50</v>
      </c>
      <c r="F230" s="103">
        <v>100</v>
      </c>
      <c r="G230" s="104">
        <f t="shared" ref="G230:G231" si="9">F230*E230</f>
        <v>5000</v>
      </c>
      <c r="H230" s="105"/>
    </row>
    <row r="231" spans="1:23" s="7" customFormat="1" ht="54.75" customHeight="1">
      <c r="A231" s="101" t="s">
        <v>390</v>
      </c>
      <c r="B231" s="102" t="s">
        <v>464</v>
      </c>
      <c r="C231" s="103"/>
      <c r="D231" s="102" t="s">
        <v>7</v>
      </c>
      <c r="E231" s="104">
        <v>50</v>
      </c>
      <c r="F231" s="103">
        <v>330</v>
      </c>
      <c r="G231" s="104">
        <f t="shared" si="9"/>
        <v>16500</v>
      </c>
      <c r="H231" s="105"/>
    </row>
    <row r="232" spans="1:23" s="7" customFormat="1" ht="54.75" customHeight="1">
      <c r="A232" s="101" t="s">
        <v>390</v>
      </c>
      <c r="B232" s="102" t="s">
        <v>462</v>
      </c>
      <c r="C232" s="103"/>
      <c r="D232" s="102" t="s">
        <v>7</v>
      </c>
      <c r="E232" s="104">
        <v>50</v>
      </c>
      <c r="F232" s="103">
        <v>250</v>
      </c>
      <c r="G232" s="104">
        <f t="shared" ref="G232" si="10">F232*E232</f>
        <v>12500</v>
      </c>
      <c r="H232" s="105"/>
    </row>
    <row r="233" spans="1:23" s="7" customFormat="1" ht="42" customHeight="1" thickBot="1">
      <c r="A233" s="16" t="s">
        <v>390</v>
      </c>
      <c r="B233" s="17" t="s">
        <v>39</v>
      </c>
      <c r="C233" s="18"/>
      <c r="D233" s="17" t="s">
        <v>4</v>
      </c>
      <c r="E233" s="40">
        <v>10</v>
      </c>
      <c r="F233" s="18">
        <v>1700</v>
      </c>
      <c r="G233" s="40">
        <f t="shared" si="7"/>
        <v>17000</v>
      </c>
      <c r="H233" s="41"/>
    </row>
    <row r="234" spans="1:23" s="7" customFormat="1" ht="24.95" customHeight="1" thickBot="1">
      <c r="A234" s="20"/>
      <c r="B234" s="21"/>
      <c r="C234" s="110" t="s">
        <v>252</v>
      </c>
      <c r="D234" s="111"/>
      <c r="E234" s="111"/>
      <c r="F234" s="112"/>
      <c r="G234" s="73">
        <f>SUM(G222:G233)</f>
        <v>491500</v>
      </c>
      <c r="H234" s="21"/>
    </row>
    <row r="235" spans="1:23" s="7" customFormat="1" ht="24.95" customHeight="1" thickBot="1">
      <c r="A235" s="20"/>
      <c r="B235" s="21"/>
      <c r="C235" s="110" t="s">
        <v>310</v>
      </c>
      <c r="D235" s="111"/>
      <c r="E235" s="111"/>
      <c r="F235" s="112"/>
      <c r="G235" s="106"/>
      <c r="H235" s="21"/>
    </row>
    <row r="236" spans="1:23" s="7" customFormat="1" ht="24.95" customHeight="1" thickBot="1">
      <c r="A236" s="20"/>
      <c r="B236" s="22"/>
      <c r="C236" s="110" t="s">
        <v>311</v>
      </c>
      <c r="D236" s="111"/>
      <c r="E236" s="111"/>
      <c r="F236" s="112"/>
      <c r="G236" s="72">
        <f>G234*(100-G235)/100</f>
        <v>491500</v>
      </c>
      <c r="H236" s="21"/>
    </row>
    <row r="237" spans="1:23" s="23" customFormat="1" ht="15.75">
      <c r="A237" s="20"/>
      <c r="B237" s="21"/>
      <c r="C237" s="21"/>
      <c r="D237" s="21"/>
      <c r="E237" s="21"/>
      <c r="F237" s="21"/>
      <c r="G237" s="21"/>
      <c r="H237" s="21"/>
      <c r="I237" s="21"/>
      <c r="J237" s="21"/>
    </row>
    <row r="238" spans="1:23" s="23" customFormat="1" ht="16.5" thickBot="1">
      <c r="A238" s="20"/>
      <c r="B238" s="21"/>
      <c r="C238" s="21"/>
      <c r="D238" s="21"/>
      <c r="E238" s="21"/>
      <c r="F238" s="21"/>
      <c r="G238" s="21"/>
      <c r="H238" s="21"/>
      <c r="I238" s="21"/>
      <c r="J238" s="21"/>
    </row>
    <row r="239" spans="1:23" s="23" customFormat="1" ht="21.75" customHeight="1" thickBot="1">
      <c r="A239" s="113" t="s">
        <v>322</v>
      </c>
      <c r="B239" s="114"/>
      <c r="C239" s="115"/>
      <c r="D239" s="22"/>
      <c r="E239" s="20"/>
      <c r="F239" s="22"/>
      <c r="G239" s="22"/>
      <c r="H239" s="22"/>
      <c r="I239" s="22"/>
      <c r="J239" s="21"/>
    </row>
    <row r="240" spans="1:23" s="7" customFormat="1" ht="63.75" thickBot="1">
      <c r="A240" s="34" t="s">
        <v>0</v>
      </c>
      <c r="B240" s="24" t="s">
        <v>127</v>
      </c>
      <c r="C240" s="24" t="s">
        <v>360</v>
      </c>
      <c r="D240" s="24" t="s">
        <v>1</v>
      </c>
      <c r="E240" s="4" t="s">
        <v>453</v>
      </c>
      <c r="F240" s="24" t="s">
        <v>451</v>
      </c>
      <c r="G240" s="24" t="s">
        <v>361</v>
      </c>
      <c r="H240" s="35" t="s">
        <v>2</v>
      </c>
      <c r="K240" s="6"/>
      <c r="L240" s="6"/>
      <c r="M240" s="6"/>
      <c r="N240" s="6"/>
      <c r="O240" s="6"/>
      <c r="P240" s="6"/>
      <c r="Q240" s="6"/>
      <c r="R240" s="6"/>
      <c r="S240" s="6"/>
      <c r="T240" s="6"/>
      <c r="U240" s="6"/>
      <c r="V240" s="6"/>
      <c r="W240" s="6"/>
    </row>
    <row r="241" spans="1:8" s="7" customFormat="1" ht="60">
      <c r="A241" s="8" t="s">
        <v>391</v>
      </c>
      <c r="B241" s="9" t="s">
        <v>40</v>
      </c>
      <c r="C241" s="10"/>
      <c r="D241" s="9" t="s">
        <v>4</v>
      </c>
      <c r="E241" s="10">
        <v>1</v>
      </c>
      <c r="F241" s="10">
        <v>0</v>
      </c>
      <c r="G241" s="10">
        <f t="shared" ref="G241:G254" si="11">F241*E241</f>
        <v>0</v>
      </c>
      <c r="H241" s="11" t="s">
        <v>258</v>
      </c>
    </row>
    <row r="242" spans="1:8" s="7" customFormat="1" ht="30">
      <c r="A242" s="12" t="s">
        <v>391</v>
      </c>
      <c r="B242" s="13" t="s">
        <v>160</v>
      </c>
      <c r="C242" s="14"/>
      <c r="D242" s="13" t="s">
        <v>4</v>
      </c>
      <c r="E242" s="14">
        <v>10</v>
      </c>
      <c r="F242" s="14">
        <v>2400</v>
      </c>
      <c r="G242" s="14">
        <f t="shared" si="11"/>
        <v>24000</v>
      </c>
      <c r="H242" s="15"/>
    </row>
    <row r="243" spans="1:8" s="7" customFormat="1" ht="30">
      <c r="A243" s="12" t="s">
        <v>391</v>
      </c>
      <c r="B243" s="13" t="s">
        <v>161</v>
      </c>
      <c r="C243" s="14"/>
      <c r="D243" s="13" t="s">
        <v>4</v>
      </c>
      <c r="E243" s="14">
        <v>10</v>
      </c>
      <c r="F243" s="14">
        <v>3400</v>
      </c>
      <c r="G243" s="14">
        <f t="shared" si="11"/>
        <v>34000</v>
      </c>
      <c r="H243" s="15"/>
    </row>
    <row r="244" spans="1:8" s="7" customFormat="1" ht="30">
      <c r="A244" s="12" t="s">
        <v>391</v>
      </c>
      <c r="B244" s="13" t="s">
        <v>41</v>
      </c>
      <c r="C244" s="14"/>
      <c r="D244" s="13" t="s">
        <v>4</v>
      </c>
      <c r="E244" s="14">
        <v>20</v>
      </c>
      <c r="F244" s="14">
        <v>1400</v>
      </c>
      <c r="G244" s="14">
        <f t="shared" si="11"/>
        <v>28000</v>
      </c>
      <c r="H244" s="15"/>
    </row>
    <row r="245" spans="1:8" s="7" customFormat="1" ht="30">
      <c r="A245" s="12" t="s">
        <v>391</v>
      </c>
      <c r="B245" s="13" t="s">
        <v>42</v>
      </c>
      <c r="C245" s="14"/>
      <c r="D245" s="13" t="s">
        <v>7</v>
      </c>
      <c r="E245" s="14">
        <v>30</v>
      </c>
      <c r="F245" s="14">
        <v>400</v>
      </c>
      <c r="G245" s="14">
        <f t="shared" si="11"/>
        <v>12000</v>
      </c>
      <c r="H245" s="15"/>
    </row>
    <row r="246" spans="1:8" s="7" customFormat="1" ht="30">
      <c r="A246" s="12" t="s">
        <v>391</v>
      </c>
      <c r="B246" s="13" t="s">
        <v>43</v>
      </c>
      <c r="C246" s="14"/>
      <c r="D246" s="13" t="s">
        <v>7</v>
      </c>
      <c r="E246" s="14">
        <v>30</v>
      </c>
      <c r="F246" s="14">
        <v>350</v>
      </c>
      <c r="G246" s="14">
        <f t="shared" si="11"/>
        <v>10500</v>
      </c>
      <c r="H246" s="15"/>
    </row>
    <row r="247" spans="1:8" s="7" customFormat="1" ht="30">
      <c r="A247" s="12" t="s">
        <v>391</v>
      </c>
      <c r="B247" s="13" t="s">
        <v>44</v>
      </c>
      <c r="C247" s="14"/>
      <c r="D247" s="13" t="s">
        <v>7</v>
      </c>
      <c r="E247" s="14">
        <v>30</v>
      </c>
      <c r="F247" s="14">
        <v>250</v>
      </c>
      <c r="G247" s="14">
        <f t="shared" si="11"/>
        <v>7500</v>
      </c>
      <c r="H247" s="15"/>
    </row>
    <row r="248" spans="1:8" s="7" customFormat="1" ht="30">
      <c r="A248" s="12" t="s">
        <v>391</v>
      </c>
      <c r="B248" s="13" t="s">
        <v>45</v>
      </c>
      <c r="C248" s="14"/>
      <c r="D248" s="13" t="s">
        <v>7</v>
      </c>
      <c r="E248" s="14">
        <v>30</v>
      </c>
      <c r="F248" s="14">
        <v>250</v>
      </c>
      <c r="G248" s="14">
        <f t="shared" si="11"/>
        <v>7500</v>
      </c>
      <c r="H248" s="15"/>
    </row>
    <row r="249" spans="1:8" s="7" customFormat="1" ht="30">
      <c r="A249" s="12" t="s">
        <v>391</v>
      </c>
      <c r="B249" s="13" t="s">
        <v>46</v>
      </c>
      <c r="C249" s="14"/>
      <c r="D249" s="13" t="s">
        <v>7</v>
      </c>
      <c r="E249" s="14">
        <v>20</v>
      </c>
      <c r="F249" s="14">
        <v>300</v>
      </c>
      <c r="G249" s="14">
        <f t="shared" si="11"/>
        <v>6000</v>
      </c>
      <c r="H249" s="15"/>
    </row>
    <row r="250" spans="1:8" s="7" customFormat="1" ht="30">
      <c r="A250" s="12" t="s">
        <v>391</v>
      </c>
      <c r="B250" s="13" t="s">
        <v>47</v>
      </c>
      <c r="C250" s="14"/>
      <c r="D250" s="13" t="s">
        <v>7</v>
      </c>
      <c r="E250" s="14">
        <v>20</v>
      </c>
      <c r="F250" s="14">
        <v>250</v>
      </c>
      <c r="G250" s="14">
        <f t="shared" si="11"/>
        <v>5000</v>
      </c>
      <c r="H250" s="15"/>
    </row>
    <row r="251" spans="1:8" s="7" customFormat="1" ht="30">
      <c r="A251" s="12" t="s">
        <v>391</v>
      </c>
      <c r="B251" s="13" t="s">
        <v>162</v>
      </c>
      <c r="C251" s="14"/>
      <c r="D251" s="13" t="s">
        <v>7</v>
      </c>
      <c r="E251" s="14">
        <v>5</v>
      </c>
      <c r="F251" s="14">
        <v>450</v>
      </c>
      <c r="G251" s="14">
        <f t="shared" si="11"/>
        <v>2250</v>
      </c>
      <c r="H251" s="15"/>
    </row>
    <row r="252" spans="1:8" s="7" customFormat="1" ht="30">
      <c r="A252" s="12" t="s">
        <v>391</v>
      </c>
      <c r="B252" s="13" t="s">
        <v>48</v>
      </c>
      <c r="C252" s="14"/>
      <c r="D252" s="13" t="s">
        <v>7</v>
      </c>
      <c r="E252" s="14">
        <v>10</v>
      </c>
      <c r="F252" s="14">
        <v>200</v>
      </c>
      <c r="G252" s="14">
        <f t="shared" si="11"/>
        <v>2000</v>
      </c>
      <c r="H252" s="15"/>
    </row>
    <row r="253" spans="1:8" s="7" customFormat="1" ht="15.75">
      <c r="A253" s="12" t="s">
        <v>391</v>
      </c>
      <c r="B253" s="13" t="s">
        <v>163</v>
      </c>
      <c r="C253" s="14"/>
      <c r="D253" s="13" t="s">
        <v>4</v>
      </c>
      <c r="E253" s="14">
        <v>10</v>
      </c>
      <c r="F253" s="14">
        <v>5000</v>
      </c>
      <c r="G253" s="14">
        <f t="shared" si="11"/>
        <v>50000</v>
      </c>
      <c r="H253" s="15"/>
    </row>
    <row r="254" spans="1:8" s="7" customFormat="1" ht="30.75" thickBot="1">
      <c r="A254" s="16" t="s">
        <v>381</v>
      </c>
      <c r="B254" s="17" t="s">
        <v>51</v>
      </c>
      <c r="C254" s="18"/>
      <c r="D254" s="42" t="s">
        <v>7</v>
      </c>
      <c r="E254" s="18">
        <v>10</v>
      </c>
      <c r="F254" s="18">
        <v>2200</v>
      </c>
      <c r="G254" s="18">
        <f t="shared" si="11"/>
        <v>22000</v>
      </c>
      <c r="H254" s="19"/>
    </row>
    <row r="255" spans="1:8" s="7" customFormat="1" ht="24.95" customHeight="1" thickBot="1">
      <c r="A255" s="20"/>
      <c r="B255" s="21"/>
      <c r="C255" s="110" t="s">
        <v>252</v>
      </c>
      <c r="D255" s="111"/>
      <c r="E255" s="111"/>
      <c r="F255" s="112"/>
      <c r="G255" s="73">
        <f>SUM(G241:G254)</f>
        <v>210750</v>
      </c>
      <c r="H255" s="21"/>
    </row>
    <row r="256" spans="1:8" s="7" customFormat="1" ht="24.95" customHeight="1" thickBot="1">
      <c r="A256" s="20"/>
      <c r="B256" s="21"/>
      <c r="C256" s="110" t="s">
        <v>310</v>
      </c>
      <c r="D256" s="111"/>
      <c r="E256" s="111"/>
      <c r="F256" s="112"/>
      <c r="G256" s="106"/>
      <c r="H256" s="21"/>
    </row>
    <row r="257" spans="1:23" s="7" customFormat="1" ht="24.95" customHeight="1" thickBot="1">
      <c r="A257" s="20"/>
      <c r="B257" s="22"/>
      <c r="C257" s="110" t="s">
        <v>311</v>
      </c>
      <c r="D257" s="111"/>
      <c r="E257" s="111"/>
      <c r="F257" s="112"/>
      <c r="G257" s="72">
        <f>G255*(100-G256)/100</f>
        <v>210750</v>
      </c>
      <c r="H257" s="21"/>
    </row>
    <row r="258" spans="1:23" s="23" customFormat="1" ht="15.75">
      <c r="A258" s="20"/>
      <c r="B258" s="21"/>
      <c r="C258" s="21"/>
      <c r="D258" s="21"/>
      <c r="E258" s="21"/>
      <c r="F258" s="21"/>
      <c r="G258" s="21"/>
      <c r="H258" s="21"/>
      <c r="I258" s="21"/>
      <c r="J258" s="21"/>
    </row>
    <row r="259" spans="1:23" s="23" customFormat="1" ht="16.5" thickBot="1">
      <c r="A259" s="20"/>
      <c r="B259" s="21"/>
      <c r="C259" s="21"/>
      <c r="D259" s="21"/>
      <c r="E259" s="21"/>
      <c r="F259" s="21"/>
      <c r="G259" s="21"/>
      <c r="H259" s="21"/>
      <c r="I259" s="21"/>
      <c r="J259" s="21"/>
    </row>
    <row r="260" spans="1:23" s="23" customFormat="1" ht="24" customHeight="1" thickBot="1">
      <c r="A260" s="113" t="s">
        <v>323</v>
      </c>
      <c r="B260" s="114"/>
      <c r="C260" s="115"/>
      <c r="D260" s="22"/>
      <c r="E260" s="20"/>
      <c r="F260" s="22"/>
      <c r="G260" s="22"/>
      <c r="H260" s="22"/>
      <c r="I260" s="22"/>
      <c r="J260" s="21"/>
    </row>
    <row r="261" spans="1:23" s="7" customFormat="1" ht="63.75" thickBot="1">
      <c r="A261" s="34" t="s">
        <v>0</v>
      </c>
      <c r="B261" s="24" t="s">
        <v>127</v>
      </c>
      <c r="C261" s="24" t="s">
        <v>360</v>
      </c>
      <c r="D261" s="24" t="s">
        <v>1</v>
      </c>
      <c r="E261" s="4" t="s">
        <v>453</v>
      </c>
      <c r="F261" s="24" t="s">
        <v>451</v>
      </c>
      <c r="G261" s="24" t="s">
        <v>361</v>
      </c>
      <c r="H261" s="35" t="s">
        <v>2</v>
      </c>
      <c r="K261" s="6"/>
      <c r="L261" s="6"/>
      <c r="M261" s="6"/>
      <c r="N261" s="6"/>
      <c r="O261" s="6"/>
      <c r="P261" s="6"/>
      <c r="Q261" s="6"/>
      <c r="R261" s="6"/>
      <c r="S261" s="6"/>
      <c r="T261" s="6"/>
      <c r="U261" s="6"/>
      <c r="V261" s="6"/>
      <c r="W261" s="6"/>
    </row>
    <row r="262" spans="1:23" s="7" customFormat="1" ht="15.75">
      <c r="A262" s="8" t="s">
        <v>392</v>
      </c>
      <c r="B262" s="9" t="s">
        <v>149</v>
      </c>
      <c r="C262" s="10"/>
      <c r="D262" s="9" t="s">
        <v>50</v>
      </c>
      <c r="E262" s="10">
        <v>1000</v>
      </c>
      <c r="F262" s="10">
        <v>12</v>
      </c>
      <c r="G262" s="10">
        <f t="shared" ref="G262:G293" si="12">F262*E262</f>
        <v>12000</v>
      </c>
      <c r="H262" s="11"/>
    </row>
    <row r="263" spans="1:23" s="7" customFormat="1" ht="45">
      <c r="A263" s="12" t="s">
        <v>392</v>
      </c>
      <c r="B263" s="13" t="s">
        <v>257</v>
      </c>
      <c r="C263" s="14"/>
      <c r="D263" s="13" t="s">
        <v>50</v>
      </c>
      <c r="E263" s="14">
        <v>1000</v>
      </c>
      <c r="F263" s="14">
        <v>8</v>
      </c>
      <c r="G263" s="14">
        <f t="shared" si="12"/>
        <v>8000</v>
      </c>
      <c r="H263" s="15"/>
    </row>
    <row r="264" spans="1:23" s="7" customFormat="1" ht="15.75">
      <c r="A264" s="12" t="s">
        <v>392</v>
      </c>
      <c r="B264" s="13" t="s">
        <v>233</v>
      </c>
      <c r="C264" s="14"/>
      <c r="D264" s="13" t="s">
        <v>50</v>
      </c>
      <c r="E264" s="14">
        <v>1000</v>
      </c>
      <c r="F264" s="14">
        <v>9</v>
      </c>
      <c r="G264" s="14">
        <f t="shared" si="12"/>
        <v>9000</v>
      </c>
      <c r="H264" s="15"/>
    </row>
    <row r="265" spans="1:23" s="7" customFormat="1" ht="15.75">
      <c r="A265" s="12" t="s">
        <v>392</v>
      </c>
      <c r="B265" s="13" t="s">
        <v>234</v>
      </c>
      <c r="C265" s="14"/>
      <c r="D265" s="13" t="s">
        <v>50</v>
      </c>
      <c r="E265" s="14">
        <v>1000</v>
      </c>
      <c r="F265" s="14">
        <v>10</v>
      </c>
      <c r="G265" s="14">
        <f t="shared" si="12"/>
        <v>10000</v>
      </c>
      <c r="H265" s="15"/>
    </row>
    <row r="266" spans="1:23" s="7" customFormat="1" ht="15.75">
      <c r="A266" s="12" t="s">
        <v>392</v>
      </c>
      <c r="B266" s="13" t="s">
        <v>235</v>
      </c>
      <c r="C266" s="14"/>
      <c r="D266" s="13" t="s">
        <v>50</v>
      </c>
      <c r="E266" s="14">
        <v>1000</v>
      </c>
      <c r="F266" s="14">
        <v>12</v>
      </c>
      <c r="G266" s="14">
        <f t="shared" si="12"/>
        <v>12000</v>
      </c>
      <c r="H266" s="15"/>
    </row>
    <row r="267" spans="1:23" s="7" customFormat="1" ht="15.75">
      <c r="A267" s="12" t="s">
        <v>392</v>
      </c>
      <c r="B267" s="13" t="s">
        <v>236</v>
      </c>
      <c r="C267" s="14"/>
      <c r="D267" s="13" t="s">
        <v>50</v>
      </c>
      <c r="E267" s="14">
        <v>1000</v>
      </c>
      <c r="F267" s="14">
        <v>14</v>
      </c>
      <c r="G267" s="14">
        <f t="shared" si="12"/>
        <v>14000</v>
      </c>
      <c r="H267" s="15"/>
    </row>
    <row r="268" spans="1:23" s="7" customFormat="1" ht="15.75">
      <c r="A268" s="12" t="s">
        <v>392</v>
      </c>
      <c r="B268" s="13" t="s">
        <v>237</v>
      </c>
      <c r="C268" s="14"/>
      <c r="D268" s="13" t="s">
        <v>50</v>
      </c>
      <c r="E268" s="14">
        <v>1000</v>
      </c>
      <c r="F268" s="14">
        <v>24</v>
      </c>
      <c r="G268" s="14">
        <f t="shared" si="12"/>
        <v>24000</v>
      </c>
      <c r="H268" s="15"/>
    </row>
    <row r="269" spans="1:23" s="7" customFormat="1" ht="15.75">
      <c r="A269" s="12" t="s">
        <v>392</v>
      </c>
      <c r="B269" s="13" t="s">
        <v>61</v>
      </c>
      <c r="C269" s="14"/>
      <c r="D269" s="13" t="s">
        <v>50</v>
      </c>
      <c r="E269" s="14">
        <v>1000</v>
      </c>
      <c r="F269" s="14">
        <v>12</v>
      </c>
      <c r="G269" s="14">
        <f t="shared" si="12"/>
        <v>12000</v>
      </c>
      <c r="H269" s="15"/>
    </row>
    <row r="270" spans="1:23" s="7" customFormat="1" ht="15.75">
      <c r="A270" s="12" t="s">
        <v>392</v>
      </c>
      <c r="B270" s="13" t="s">
        <v>238</v>
      </c>
      <c r="C270" s="14"/>
      <c r="D270" s="13" t="s">
        <v>50</v>
      </c>
      <c r="E270" s="14">
        <v>1000</v>
      </c>
      <c r="F270" s="14">
        <v>15</v>
      </c>
      <c r="G270" s="14">
        <f t="shared" si="12"/>
        <v>15000</v>
      </c>
      <c r="H270" s="15"/>
    </row>
    <row r="271" spans="1:23" s="7" customFormat="1" ht="15.75">
      <c r="A271" s="12" t="s">
        <v>392</v>
      </c>
      <c r="B271" s="13" t="s">
        <v>239</v>
      </c>
      <c r="C271" s="14"/>
      <c r="D271" s="13" t="s">
        <v>50</v>
      </c>
      <c r="E271" s="14">
        <v>1000</v>
      </c>
      <c r="F271" s="14">
        <v>19</v>
      </c>
      <c r="G271" s="14">
        <f t="shared" si="12"/>
        <v>19000</v>
      </c>
      <c r="H271" s="15"/>
    </row>
    <row r="272" spans="1:23" s="7" customFormat="1" ht="15.75">
      <c r="A272" s="12" t="s">
        <v>392</v>
      </c>
      <c r="B272" s="13" t="s">
        <v>240</v>
      </c>
      <c r="C272" s="14"/>
      <c r="D272" s="13" t="s">
        <v>50</v>
      </c>
      <c r="E272" s="14">
        <v>1000</v>
      </c>
      <c r="F272" s="14">
        <v>25</v>
      </c>
      <c r="G272" s="14">
        <f t="shared" si="12"/>
        <v>25000</v>
      </c>
      <c r="H272" s="15"/>
    </row>
    <row r="273" spans="1:8" s="7" customFormat="1" ht="15.75">
      <c r="A273" s="12" t="s">
        <v>392</v>
      </c>
      <c r="B273" s="13" t="s">
        <v>241</v>
      </c>
      <c r="C273" s="14"/>
      <c r="D273" s="13" t="s">
        <v>50</v>
      </c>
      <c r="E273" s="14">
        <v>1000</v>
      </c>
      <c r="F273" s="14">
        <v>16</v>
      </c>
      <c r="G273" s="14">
        <f t="shared" si="12"/>
        <v>16000</v>
      </c>
      <c r="H273" s="15"/>
    </row>
    <row r="274" spans="1:8" s="7" customFormat="1" ht="15.75">
      <c r="A274" s="12" t="s">
        <v>392</v>
      </c>
      <c r="B274" s="13" t="s">
        <v>242</v>
      </c>
      <c r="C274" s="14"/>
      <c r="D274" s="13" t="s">
        <v>50</v>
      </c>
      <c r="E274" s="14">
        <v>1000</v>
      </c>
      <c r="F274" s="14">
        <v>30</v>
      </c>
      <c r="G274" s="14">
        <f t="shared" si="12"/>
        <v>30000</v>
      </c>
      <c r="H274" s="15"/>
    </row>
    <row r="275" spans="1:8" s="7" customFormat="1" ht="15.75">
      <c r="A275" s="12" t="s">
        <v>392</v>
      </c>
      <c r="B275" s="13" t="s">
        <v>243</v>
      </c>
      <c r="C275" s="14"/>
      <c r="D275" s="13" t="s">
        <v>50</v>
      </c>
      <c r="E275" s="14">
        <v>1000</v>
      </c>
      <c r="F275" s="14">
        <v>44</v>
      </c>
      <c r="G275" s="14">
        <f t="shared" si="12"/>
        <v>44000</v>
      </c>
      <c r="H275" s="15"/>
    </row>
    <row r="276" spans="1:8" s="7" customFormat="1" ht="15.75">
      <c r="A276" s="12" t="s">
        <v>392</v>
      </c>
      <c r="B276" s="13" t="s">
        <v>244</v>
      </c>
      <c r="C276" s="14"/>
      <c r="D276" s="13" t="s">
        <v>50</v>
      </c>
      <c r="E276" s="14">
        <v>1000</v>
      </c>
      <c r="F276" s="14">
        <v>84</v>
      </c>
      <c r="G276" s="14">
        <f t="shared" si="12"/>
        <v>84000</v>
      </c>
      <c r="H276" s="15"/>
    </row>
    <row r="277" spans="1:8" s="7" customFormat="1" ht="15.75">
      <c r="A277" s="12" t="s">
        <v>392</v>
      </c>
      <c r="B277" s="13" t="s">
        <v>245</v>
      </c>
      <c r="C277" s="14"/>
      <c r="D277" s="13" t="s">
        <v>50</v>
      </c>
      <c r="E277" s="14">
        <v>100</v>
      </c>
      <c r="F277" s="14">
        <v>14</v>
      </c>
      <c r="G277" s="14">
        <f t="shared" si="12"/>
        <v>1400</v>
      </c>
      <c r="H277" s="15"/>
    </row>
    <row r="278" spans="1:8" s="7" customFormat="1" ht="15.75">
      <c r="A278" s="12" t="s">
        <v>392</v>
      </c>
      <c r="B278" s="13" t="s">
        <v>62</v>
      </c>
      <c r="C278" s="14"/>
      <c r="D278" s="13" t="s">
        <v>50</v>
      </c>
      <c r="E278" s="14">
        <v>1000</v>
      </c>
      <c r="F278" s="14">
        <v>9</v>
      </c>
      <c r="G278" s="14">
        <f t="shared" si="12"/>
        <v>9000</v>
      </c>
      <c r="H278" s="15"/>
    </row>
    <row r="279" spans="1:8" s="7" customFormat="1" ht="15.75">
      <c r="A279" s="12" t="s">
        <v>392</v>
      </c>
      <c r="B279" s="13" t="s">
        <v>268</v>
      </c>
      <c r="C279" s="14"/>
      <c r="D279" s="13" t="s">
        <v>50</v>
      </c>
      <c r="E279" s="14">
        <v>1000</v>
      </c>
      <c r="F279" s="14">
        <v>10</v>
      </c>
      <c r="G279" s="14">
        <f t="shared" si="12"/>
        <v>10000</v>
      </c>
      <c r="H279" s="15"/>
    </row>
    <row r="280" spans="1:8" s="7" customFormat="1" ht="15.75">
      <c r="A280" s="12" t="s">
        <v>392</v>
      </c>
      <c r="B280" s="13" t="s">
        <v>63</v>
      </c>
      <c r="C280" s="14"/>
      <c r="D280" s="13" t="s">
        <v>50</v>
      </c>
      <c r="E280" s="14">
        <v>1000</v>
      </c>
      <c r="F280" s="14">
        <v>14</v>
      </c>
      <c r="G280" s="14">
        <f t="shared" si="12"/>
        <v>14000</v>
      </c>
      <c r="H280" s="15"/>
    </row>
    <row r="281" spans="1:8" s="7" customFormat="1" ht="15.75">
      <c r="A281" s="12" t="s">
        <v>392</v>
      </c>
      <c r="B281" s="13" t="s">
        <v>64</v>
      </c>
      <c r="C281" s="14"/>
      <c r="D281" s="13" t="s">
        <v>50</v>
      </c>
      <c r="E281" s="14">
        <v>1000</v>
      </c>
      <c r="F281" s="14">
        <v>16</v>
      </c>
      <c r="G281" s="14">
        <f t="shared" si="12"/>
        <v>16000</v>
      </c>
      <c r="H281" s="15"/>
    </row>
    <row r="282" spans="1:8" s="7" customFormat="1" ht="15.75">
      <c r="A282" s="12" t="s">
        <v>392</v>
      </c>
      <c r="B282" s="13" t="s">
        <v>183</v>
      </c>
      <c r="C282" s="14"/>
      <c r="D282" s="13" t="s">
        <v>50</v>
      </c>
      <c r="E282" s="14">
        <v>1000</v>
      </c>
      <c r="F282" s="14">
        <v>25</v>
      </c>
      <c r="G282" s="14">
        <f t="shared" si="12"/>
        <v>25000</v>
      </c>
      <c r="H282" s="15"/>
    </row>
    <row r="283" spans="1:8" s="7" customFormat="1" ht="29.25" customHeight="1">
      <c r="A283" s="12" t="s">
        <v>392</v>
      </c>
      <c r="B283" s="13" t="s">
        <v>184</v>
      </c>
      <c r="C283" s="14"/>
      <c r="D283" s="13" t="s">
        <v>50</v>
      </c>
      <c r="E283" s="14">
        <v>1000</v>
      </c>
      <c r="F283" s="14">
        <v>30</v>
      </c>
      <c r="G283" s="14">
        <f t="shared" si="12"/>
        <v>30000</v>
      </c>
      <c r="H283" s="15"/>
    </row>
    <row r="284" spans="1:8" s="7" customFormat="1" ht="15.75">
      <c r="A284" s="12" t="s">
        <v>392</v>
      </c>
      <c r="B284" s="13" t="s">
        <v>65</v>
      </c>
      <c r="C284" s="14"/>
      <c r="D284" s="13" t="s">
        <v>50</v>
      </c>
      <c r="E284" s="14">
        <v>1000</v>
      </c>
      <c r="F284" s="14">
        <v>9</v>
      </c>
      <c r="G284" s="14">
        <f t="shared" si="12"/>
        <v>9000</v>
      </c>
      <c r="H284" s="15"/>
    </row>
    <row r="285" spans="1:8" s="7" customFormat="1" ht="15.75">
      <c r="A285" s="12" t="s">
        <v>392</v>
      </c>
      <c r="B285" s="13" t="s">
        <v>66</v>
      </c>
      <c r="C285" s="14"/>
      <c r="D285" s="13" t="s">
        <v>50</v>
      </c>
      <c r="E285" s="14">
        <v>1000</v>
      </c>
      <c r="F285" s="14">
        <v>11</v>
      </c>
      <c r="G285" s="14">
        <f t="shared" si="12"/>
        <v>11000</v>
      </c>
      <c r="H285" s="15"/>
    </row>
    <row r="286" spans="1:8" s="7" customFormat="1" ht="60">
      <c r="A286" s="12" t="s">
        <v>381</v>
      </c>
      <c r="B286" s="13" t="s">
        <v>49</v>
      </c>
      <c r="C286" s="14"/>
      <c r="D286" s="13" t="s">
        <v>50</v>
      </c>
      <c r="E286" s="14">
        <v>1</v>
      </c>
      <c r="F286" s="14">
        <v>0</v>
      </c>
      <c r="G286" s="14">
        <f t="shared" si="12"/>
        <v>0</v>
      </c>
      <c r="H286" s="15" t="s">
        <v>258</v>
      </c>
    </row>
    <row r="287" spans="1:8" s="7" customFormat="1" ht="30">
      <c r="A287" s="12" t="s">
        <v>381</v>
      </c>
      <c r="B287" s="13" t="s">
        <v>164</v>
      </c>
      <c r="C287" s="14"/>
      <c r="D287" s="13" t="s">
        <v>50</v>
      </c>
      <c r="E287" s="14">
        <v>500</v>
      </c>
      <c r="F287" s="14">
        <v>30</v>
      </c>
      <c r="G287" s="14">
        <f t="shared" si="12"/>
        <v>15000</v>
      </c>
      <c r="H287" s="15"/>
    </row>
    <row r="288" spans="1:8" s="7" customFormat="1" ht="30">
      <c r="A288" s="12" t="s">
        <v>381</v>
      </c>
      <c r="B288" s="13" t="s">
        <v>165</v>
      </c>
      <c r="C288" s="14"/>
      <c r="D288" s="13" t="s">
        <v>50</v>
      </c>
      <c r="E288" s="14">
        <v>500</v>
      </c>
      <c r="F288" s="14">
        <v>26</v>
      </c>
      <c r="G288" s="14">
        <f t="shared" si="12"/>
        <v>13000</v>
      </c>
      <c r="H288" s="15"/>
    </row>
    <row r="289" spans="1:8" s="7" customFormat="1" ht="15">
      <c r="A289" s="12" t="s">
        <v>392</v>
      </c>
      <c r="B289" s="14" t="s">
        <v>223</v>
      </c>
      <c r="C289" s="14"/>
      <c r="D289" s="13" t="s">
        <v>50</v>
      </c>
      <c r="E289" s="14">
        <v>100</v>
      </c>
      <c r="F289" s="14">
        <v>50</v>
      </c>
      <c r="G289" s="14">
        <f t="shared" si="12"/>
        <v>5000</v>
      </c>
      <c r="H289" s="33"/>
    </row>
    <row r="290" spans="1:8" s="7" customFormat="1" ht="15">
      <c r="A290" s="12" t="s">
        <v>392</v>
      </c>
      <c r="B290" s="14" t="s">
        <v>224</v>
      </c>
      <c r="C290" s="14"/>
      <c r="D290" s="13" t="s">
        <v>50</v>
      </c>
      <c r="E290" s="14">
        <v>100</v>
      </c>
      <c r="F290" s="14">
        <v>52</v>
      </c>
      <c r="G290" s="14">
        <f t="shared" si="12"/>
        <v>5200</v>
      </c>
      <c r="H290" s="33" t="s">
        <v>267</v>
      </c>
    </row>
    <row r="291" spans="1:8" s="7" customFormat="1" ht="15">
      <c r="A291" s="12" t="s">
        <v>392</v>
      </c>
      <c r="B291" s="14" t="s">
        <v>225</v>
      </c>
      <c r="C291" s="14"/>
      <c r="D291" s="13" t="s">
        <v>50</v>
      </c>
      <c r="E291" s="14">
        <v>100</v>
      </c>
      <c r="F291" s="14">
        <v>55</v>
      </c>
      <c r="G291" s="14">
        <f t="shared" si="12"/>
        <v>5500</v>
      </c>
      <c r="H291" s="33" t="s">
        <v>267</v>
      </c>
    </row>
    <row r="292" spans="1:8" s="7" customFormat="1" ht="15">
      <c r="A292" s="12" t="s">
        <v>392</v>
      </c>
      <c r="B292" s="14" t="s">
        <v>226</v>
      </c>
      <c r="C292" s="14"/>
      <c r="D292" s="13" t="s">
        <v>50</v>
      </c>
      <c r="E292" s="14">
        <v>100</v>
      </c>
      <c r="F292" s="14">
        <v>62</v>
      </c>
      <c r="G292" s="14">
        <f t="shared" si="12"/>
        <v>6200</v>
      </c>
      <c r="H292" s="33" t="s">
        <v>267</v>
      </c>
    </row>
    <row r="293" spans="1:8" s="7" customFormat="1" ht="15">
      <c r="A293" s="12" t="s">
        <v>392</v>
      </c>
      <c r="B293" s="14" t="s">
        <v>227</v>
      </c>
      <c r="C293" s="14"/>
      <c r="D293" s="13" t="s">
        <v>50</v>
      </c>
      <c r="E293" s="14">
        <v>100</v>
      </c>
      <c r="F293" s="14">
        <v>72</v>
      </c>
      <c r="G293" s="14">
        <f t="shared" si="12"/>
        <v>7200</v>
      </c>
      <c r="H293" s="33" t="s">
        <v>267</v>
      </c>
    </row>
    <row r="294" spans="1:8" s="7" customFormat="1" ht="15">
      <c r="A294" s="12" t="s">
        <v>392</v>
      </c>
      <c r="B294" s="14" t="s">
        <v>228</v>
      </c>
      <c r="C294" s="14"/>
      <c r="D294" s="13" t="s">
        <v>50</v>
      </c>
      <c r="E294" s="14">
        <v>100</v>
      </c>
      <c r="F294" s="14">
        <v>95</v>
      </c>
      <c r="G294" s="14">
        <f t="shared" ref="G294:G313" si="13">F294*E294</f>
        <v>9500</v>
      </c>
      <c r="H294" s="33" t="s">
        <v>267</v>
      </c>
    </row>
    <row r="295" spans="1:8" s="7" customFormat="1" ht="15">
      <c r="A295" s="12" t="s">
        <v>392</v>
      </c>
      <c r="B295" s="14" t="s">
        <v>229</v>
      </c>
      <c r="C295" s="14"/>
      <c r="D295" s="13" t="s">
        <v>50</v>
      </c>
      <c r="E295" s="14">
        <v>100</v>
      </c>
      <c r="F295" s="14">
        <v>125</v>
      </c>
      <c r="G295" s="14">
        <f t="shared" si="13"/>
        <v>12500</v>
      </c>
      <c r="H295" s="33" t="s">
        <v>267</v>
      </c>
    </row>
    <row r="296" spans="1:8" s="7" customFormat="1" ht="15">
      <c r="A296" s="12" t="s">
        <v>392</v>
      </c>
      <c r="B296" s="14" t="s">
        <v>230</v>
      </c>
      <c r="C296" s="14"/>
      <c r="D296" s="13" t="s">
        <v>50</v>
      </c>
      <c r="E296" s="14">
        <v>100</v>
      </c>
      <c r="F296" s="14">
        <v>26</v>
      </c>
      <c r="G296" s="14">
        <f t="shared" si="13"/>
        <v>2600</v>
      </c>
      <c r="H296" s="33"/>
    </row>
    <row r="297" spans="1:8" s="7" customFormat="1" ht="15">
      <c r="A297" s="12" t="s">
        <v>392</v>
      </c>
      <c r="B297" s="14" t="s">
        <v>231</v>
      </c>
      <c r="C297" s="14"/>
      <c r="D297" s="13" t="s">
        <v>50</v>
      </c>
      <c r="E297" s="14">
        <v>100</v>
      </c>
      <c r="F297" s="14">
        <v>32</v>
      </c>
      <c r="G297" s="14">
        <f t="shared" si="13"/>
        <v>3200</v>
      </c>
      <c r="H297" s="33"/>
    </row>
    <row r="298" spans="1:8" s="7" customFormat="1" ht="15">
      <c r="A298" s="12" t="s">
        <v>392</v>
      </c>
      <c r="B298" s="14" t="s">
        <v>232</v>
      </c>
      <c r="C298" s="14"/>
      <c r="D298" s="13" t="s">
        <v>50</v>
      </c>
      <c r="E298" s="14">
        <v>100</v>
      </c>
      <c r="F298" s="14">
        <v>38</v>
      </c>
      <c r="G298" s="14">
        <f t="shared" si="13"/>
        <v>3800</v>
      </c>
      <c r="H298" s="33"/>
    </row>
    <row r="299" spans="1:8" s="7" customFormat="1" ht="15">
      <c r="A299" s="12" t="s">
        <v>392</v>
      </c>
      <c r="B299" s="14" t="s">
        <v>172</v>
      </c>
      <c r="C299" s="14"/>
      <c r="D299" s="13" t="s">
        <v>50</v>
      </c>
      <c r="E299" s="14">
        <v>100</v>
      </c>
      <c r="F299" s="14">
        <v>10</v>
      </c>
      <c r="G299" s="14">
        <f t="shared" si="13"/>
        <v>1000</v>
      </c>
      <c r="H299" s="33"/>
    </row>
    <row r="300" spans="1:8" s="7" customFormat="1" ht="15">
      <c r="A300" s="12" t="s">
        <v>392</v>
      </c>
      <c r="B300" s="14" t="s">
        <v>173</v>
      </c>
      <c r="C300" s="14"/>
      <c r="D300" s="13" t="s">
        <v>50</v>
      </c>
      <c r="E300" s="14">
        <v>100</v>
      </c>
      <c r="F300" s="14">
        <v>18</v>
      </c>
      <c r="G300" s="14">
        <f t="shared" si="13"/>
        <v>1800</v>
      </c>
      <c r="H300" s="33"/>
    </row>
    <row r="301" spans="1:8" s="7" customFormat="1" ht="15">
      <c r="A301" s="12" t="s">
        <v>392</v>
      </c>
      <c r="B301" s="14" t="s">
        <v>174</v>
      </c>
      <c r="C301" s="14"/>
      <c r="D301" s="13" t="s">
        <v>50</v>
      </c>
      <c r="E301" s="14">
        <v>100</v>
      </c>
      <c r="F301" s="14">
        <v>16</v>
      </c>
      <c r="G301" s="14">
        <f t="shared" si="13"/>
        <v>1600</v>
      </c>
      <c r="H301" s="33"/>
    </row>
    <row r="302" spans="1:8" s="7" customFormat="1" ht="15">
      <c r="A302" s="12" t="s">
        <v>392</v>
      </c>
      <c r="B302" s="14" t="s">
        <v>175</v>
      </c>
      <c r="C302" s="14"/>
      <c r="D302" s="13" t="s">
        <v>50</v>
      </c>
      <c r="E302" s="14">
        <v>100</v>
      </c>
      <c r="F302" s="14">
        <v>18</v>
      </c>
      <c r="G302" s="14">
        <f t="shared" si="13"/>
        <v>1800</v>
      </c>
      <c r="H302" s="33"/>
    </row>
    <row r="303" spans="1:8" s="7" customFormat="1" ht="15">
      <c r="A303" s="12" t="s">
        <v>392</v>
      </c>
      <c r="B303" s="14" t="s">
        <v>176</v>
      </c>
      <c r="C303" s="14"/>
      <c r="D303" s="13" t="s">
        <v>50</v>
      </c>
      <c r="E303" s="14">
        <v>100</v>
      </c>
      <c r="F303" s="14">
        <v>31</v>
      </c>
      <c r="G303" s="14">
        <f t="shared" si="13"/>
        <v>3100</v>
      </c>
      <c r="H303" s="33"/>
    </row>
    <row r="304" spans="1:8" s="7" customFormat="1" ht="15">
      <c r="A304" s="12" t="s">
        <v>392</v>
      </c>
      <c r="B304" s="14" t="s">
        <v>59</v>
      </c>
      <c r="C304" s="14"/>
      <c r="D304" s="13" t="s">
        <v>50</v>
      </c>
      <c r="E304" s="14">
        <v>100</v>
      </c>
      <c r="F304" s="14">
        <v>14</v>
      </c>
      <c r="G304" s="14">
        <f t="shared" si="13"/>
        <v>1400</v>
      </c>
      <c r="H304" s="33"/>
    </row>
    <row r="305" spans="1:23" s="7" customFormat="1" ht="15">
      <c r="A305" s="12" t="s">
        <v>392</v>
      </c>
      <c r="B305" s="14" t="s">
        <v>60</v>
      </c>
      <c r="C305" s="14"/>
      <c r="D305" s="13" t="s">
        <v>50</v>
      </c>
      <c r="E305" s="14">
        <v>100</v>
      </c>
      <c r="F305" s="14">
        <v>16</v>
      </c>
      <c r="G305" s="14">
        <f t="shared" si="13"/>
        <v>1600</v>
      </c>
      <c r="H305" s="33"/>
    </row>
    <row r="306" spans="1:23" s="7" customFormat="1" ht="15">
      <c r="A306" s="12" t="s">
        <v>392</v>
      </c>
      <c r="B306" s="14" t="s">
        <v>177</v>
      </c>
      <c r="C306" s="14"/>
      <c r="D306" s="13" t="s">
        <v>50</v>
      </c>
      <c r="E306" s="14">
        <v>100</v>
      </c>
      <c r="F306" s="14">
        <v>40</v>
      </c>
      <c r="G306" s="14">
        <f t="shared" si="13"/>
        <v>4000</v>
      </c>
      <c r="H306" s="33"/>
    </row>
    <row r="307" spans="1:23" s="7" customFormat="1" ht="15">
      <c r="A307" s="12" t="s">
        <v>392</v>
      </c>
      <c r="B307" s="14" t="s">
        <v>178</v>
      </c>
      <c r="C307" s="14"/>
      <c r="D307" s="13" t="s">
        <v>50</v>
      </c>
      <c r="E307" s="14">
        <v>100</v>
      </c>
      <c r="F307" s="14">
        <v>25</v>
      </c>
      <c r="G307" s="14">
        <f t="shared" si="13"/>
        <v>2500</v>
      </c>
      <c r="H307" s="33"/>
    </row>
    <row r="308" spans="1:23" s="7" customFormat="1" ht="15">
      <c r="A308" s="12" t="s">
        <v>392</v>
      </c>
      <c r="B308" s="14" t="s">
        <v>179</v>
      </c>
      <c r="C308" s="14"/>
      <c r="D308" s="13" t="s">
        <v>50</v>
      </c>
      <c r="E308" s="14">
        <v>100</v>
      </c>
      <c r="F308" s="14">
        <v>20</v>
      </c>
      <c r="G308" s="14">
        <f t="shared" si="13"/>
        <v>2000</v>
      </c>
      <c r="H308" s="33"/>
    </row>
    <row r="309" spans="1:23" s="7" customFormat="1" ht="15">
      <c r="A309" s="12" t="s">
        <v>392</v>
      </c>
      <c r="B309" s="14" t="s">
        <v>180</v>
      </c>
      <c r="C309" s="14"/>
      <c r="D309" s="13" t="s">
        <v>50</v>
      </c>
      <c r="E309" s="14">
        <v>100</v>
      </c>
      <c r="F309" s="14">
        <v>20</v>
      </c>
      <c r="G309" s="14">
        <f t="shared" si="13"/>
        <v>2000</v>
      </c>
      <c r="H309" s="33"/>
    </row>
    <row r="310" spans="1:23" s="7" customFormat="1" ht="15">
      <c r="A310" s="12" t="s">
        <v>392</v>
      </c>
      <c r="B310" s="14" t="s">
        <v>181</v>
      </c>
      <c r="C310" s="14"/>
      <c r="D310" s="13" t="s">
        <v>50</v>
      </c>
      <c r="E310" s="14">
        <v>100</v>
      </c>
      <c r="F310" s="14">
        <v>15</v>
      </c>
      <c r="G310" s="14">
        <f t="shared" si="13"/>
        <v>1500</v>
      </c>
      <c r="H310" s="33"/>
    </row>
    <row r="311" spans="1:23" s="7" customFormat="1" ht="15">
      <c r="A311" s="12" t="s">
        <v>392</v>
      </c>
      <c r="B311" s="14" t="s">
        <v>182</v>
      </c>
      <c r="C311" s="14"/>
      <c r="D311" s="13" t="s">
        <v>50</v>
      </c>
      <c r="E311" s="14">
        <v>100</v>
      </c>
      <c r="F311" s="14">
        <v>15</v>
      </c>
      <c r="G311" s="14">
        <f t="shared" si="13"/>
        <v>1500</v>
      </c>
      <c r="H311" s="33"/>
    </row>
    <row r="312" spans="1:23" s="7" customFormat="1" ht="60">
      <c r="A312" s="12" t="s">
        <v>381</v>
      </c>
      <c r="B312" s="13" t="s">
        <v>166</v>
      </c>
      <c r="C312" s="14"/>
      <c r="D312" s="13" t="s">
        <v>4</v>
      </c>
      <c r="E312" s="14">
        <v>10</v>
      </c>
      <c r="F312" s="14">
        <v>1350</v>
      </c>
      <c r="G312" s="14">
        <f t="shared" si="13"/>
        <v>13500</v>
      </c>
      <c r="H312" s="15"/>
    </row>
    <row r="313" spans="1:23" s="7" customFormat="1" ht="16.5" thickBot="1">
      <c r="A313" s="16" t="s">
        <v>381</v>
      </c>
      <c r="B313" s="17" t="s">
        <v>170</v>
      </c>
      <c r="C313" s="18"/>
      <c r="D313" s="17" t="s">
        <v>7</v>
      </c>
      <c r="E313" s="18">
        <v>1</v>
      </c>
      <c r="F313" s="18">
        <v>3500</v>
      </c>
      <c r="G313" s="18">
        <f t="shared" si="13"/>
        <v>3500</v>
      </c>
      <c r="H313" s="19"/>
    </row>
    <row r="314" spans="1:23" s="7" customFormat="1" ht="24.95" customHeight="1" thickBot="1">
      <c r="A314" s="20"/>
      <c r="B314" s="21"/>
      <c r="C314" s="110" t="s">
        <v>252</v>
      </c>
      <c r="D314" s="111"/>
      <c r="E314" s="111"/>
      <c r="F314" s="112"/>
      <c r="G314" s="74">
        <f t="shared" ref="G314" si="14">SUM(G262:G313)</f>
        <v>590900</v>
      </c>
      <c r="H314" s="21"/>
    </row>
    <row r="315" spans="1:23" s="7" customFormat="1" ht="24.95" customHeight="1" thickBot="1">
      <c r="A315" s="20"/>
      <c r="B315" s="21"/>
      <c r="C315" s="110" t="s">
        <v>310</v>
      </c>
      <c r="D315" s="111"/>
      <c r="E315" s="111"/>
      <c r="F315" s="112"/>
      <c r="G315" s="106"/>
      <c r="H315" s="21"/>
    </row>
    <row r="316" spans="1:23" s="7" customFormat="1" ht="24.95" customHeight="1" thickBot="1">
      <c r="A316" s="20"/>
      <c r="B316" s="22"/>
      <c r="C316" s="110" t="s">
        <v>311</v>
      </c>
      <c r="D316" s="111"/>
      <c r="E316" s="111"/>
      <c r="F316" s="112"/>
      <c r="G316" s="72">
        <f>G314*(100-G315)/100</f>
        <v>590900</v>
      </c>
      <c r="H316" s="21"/>
    </row>
    <row r="317" spans="1:23" s="23" customFormat="1" ht="15.75">
      <c r="A317" s="20"/>
      <c r="B317" s="21"/>
      <c r="C317" s="21"/>
      <c r="D317" s="21"/>
      <c r="E317" s="21"/>
      <c r="F317" s="21"/>
      <c r="G317" s="21"/>
      <c r="H317" s="21"/>
      <c r="I317" s="21"/>
      <c r="J317" s="21"/>
    </row>
    <row r="318" spans="1:23" s="23" customFormat="1" ht="16.5" thickBot="1">
      <c r="A318" s="20"/>
      <c r="B318" s="21"/>
      <c r="C318" s="21"/>
      <c r="D318" s="21"/>
      <c r="E318" s="21"/>
      <c r="F318" s="21"/>
      <c r="G318" s="21"/>
      <c r="H318" s="21"/>
      <c r="I318" s="21"/>
      <c r="J318" s="21"/>
    </row>
    <row r="319" spans="1:23" s="23" customFormat="1" ht="23.25" customHeight="1" thickBot="1">
      <c r="A319" s="113" t="s">
        <v>324</v>
      </c>
      <c r="B319" s="114"/>
      <c r="C319" s="115"/>
      <c r="D319" s="22"/>
      <c r="E319" s="20"/>
      <c r="F319" s="22"/>
      <c r="G319" s="22"/>
      <c r="H319" s="22"/>
      <c r="I319" s="22"/>
      <c r="J319" s="21"/>
    </row>
    <row r="320" spans="1:23" s="7" customFormat="1" ht="63.75" thickBot="1">
      <c r="A320" s="34" t="s">
        <v>0</v>
      </c>
      <c r="B320" s="24" t="s">
        <v>127</v>
      </c>
      <c r="C320" s="24" t="s">
        <v>360</v>
      </c>
      <c r="D320" s="24" t="s">
        <v>1</v>
      </c>
      <c r="E320" s="4" t="s">
        <v>453</v>
      </c>
      <c r="F320" s="24" t="s">
        <v>451</v>
      </c>
      <c r="G320" s="24" t="s">
        <v>361</v>
      </c>
      <c r="H320" s="35" t="s">
        <v>2</v>
      </c>
      <c r="K320" s="6"/>
      <c r="L320" s="6"/>
      <c r="M320" s="6"/>
      <c r="N320" s="6"/>
      <c r="O320" s="6"/>
      <c r="P320" s="6"/>
      <c r="Q320" s="6"/>
      <c r="R320" s="6"/>
      <c r="S320" s="6"/>
      <c r="T320" s="6"/>
      <c r="U320" s="6"/>
      <c r="V320" s="6"/>
      <c r="W320" s="6"/>
    </row>
    <row r="321" spans="1:8" s="7" customFormat="1" ht="36" customHeight="1">
      <c r="A321" s="8" t="s">
        <v>393</v>
      </c>
      <c r="B321" s="9" t="s">
        <v>211</v>
      </c>
      <c r="C321" s="36"/>
      <c r="D321" s="43" t="s">
        <v>7</v>
      </c>
      <c r="E321" s="36">
        <v>25</v>
      </c>
      <c r="F321" s="10">
        <v>2300</v>
      </c>
      <c r="G321" s="36">
        <f t="shared" ref="G321:G341" si="15">F321*E321</f>
        <v>57500</v>
      </c>
      <c r="H321" s="37"/>
    </row>
    <row r="322" spans="1:8" s="7" customFormat="1" ht="37.5" customHeight="1">
      <c r="A322" s="12" t="s">
        <v>393</v>
      </c>
      <c r="B322" s="13" t="s">
        <v>212</v>
      </c>
      <c r="C322" s="38"/>
      <c r="D322" s="44" t="s">
        <v>7</v>
      </c>
      <c r="E322" s="38">
        <v>25</v>
      </c>
      <c r="F322" s="14">
        <v>2700</v>
      </c>
      <c r="G322" s="38">
        <f t="shared" si="15"/>
        <v>67500</v>
      </c>
      <c r="H322" s="39"/>
    </row>
    <row r="323" spans="1:8" s="7" customFormat="1" ht="48.75" customHeight="1">
      <c r="A323" s="12" t="s">
        <v>393</v>
      </c>
      <c r="B323" s="13" t="s">
        <v>213</v>
      </c>
      <c r="C323" s="38"/>
      <c r="D323" s="44" t="s">
        <v>7</v>
      </c>
      <c r="E323" s="38">
        <v>25</v>
      </c>
      <c r="F323" s="14">
        <v>2300</v>
      </c>
      <c r="G323" s="38">
        <f t="shared" si="15"/>
        <v>57500</v>
      </c>
      <c r="H323" s="39"/>
    </row>
    <row r="324" spans="1:8" s="7" customFormat="1" ht="51" customHeight="1">
      <c r="A324" s="12" t="s">
        <v>393</v>
      </c>
      <c r="B324" s="13" t="s">
        <v>214</v>
      </c>
      <c r="C324" s="38"/>
      <c r="D324" s="44" t="s">
        <v>7</v>
      </c>
      <c r="E324" s="38">
        <v>25</v>
      </c>
      <c r="F324" s="14">
        <v>2700</v>
      </c>
      <c r="G324" s="38">
        <f t="shared" si="15"/>
        <v>67500</v>
      </c>
      <c r="H324" s="39"/>
    </row>
    <row r="325" spans="1:8" s="7" customFormat="1" ht="37.5" customHeight="1">
      <c r="A325" s="12" t="s">
        <v>393</v>
      </c>
      <c r="B325" s="13" t="s">
        <v>77</v>
      </c>
      <c r="C325" s="38"/>
      <c r="D325" s="44" t="s">
        <v>7</v>
      </c>
      <c r="E325" s="38">
        <v>25</v>
      </c>
      <c r="F325" s="14">
        <v>800</v>
      </c>
      <c r="G325" s="38">
        <f t="shared" si="15"/>
        <v>20000</v>
      </c>
      <c r="H325" s="39"/>
    </row>
    <row r="326" spans="1:8" s="7" customFormat="1" ht="37.5" customHeight="1">
      <c r="A326" s="12" t="s">
        <v>393</v>
      </c>
      <c r="B326" s="13" t="s">
        <v>78</v>
      </c>
      <c r="C326" s="38"/>
      <c r="D326" s="44" t="s">
        <v>7</v>
      </c>
      <c r="E326" s="38">
        <v>25</v>
      </c>
      <c r="F326" s="14">
        <v>800</v>
      </c>
      <c r="G326" s="38">
        <f t="shared" si="15"/>
        <v>20000</v>
      </c>
      <c r="H326" s="39"/>
    </row>
    <row r="327" spans="1:8" s="7" customFormat="1" ht="36.75" customHeight="1">
      <c r="A327" s="12" t="s">
        <v>393</v>
      </c>
      <c r="B327" s="13" t="s">
        <v>287</v>
      </c>
      <c r="C327" s="38"/>
      <c r="D327" s="44" t="s">
        <v>7</v>
      </c>
      <c r="E327" s="38">
        <v>100</v>
      </c>
      <c r="F327" s="14">
        <v>4000</v>
      </c>
      <c r="G327" s="38">
        <f t="shared" si="15"/>
        <v>400000</v>
      </c>
      <c r="H327" s="39"/>
    </row>
    <row r="328" spans="1:8" s="7" customFormat="1" ht="37.5" customHeight="1">
      <c r="A328" s="12" t="s">
        <v>393</v>
      </c>
      <c r="B328" s="13" t="s">
        <v>288</v>
      </c>
      <c r="C328" s="38"/>
      <c r="D328" s="44" t="s">
        <v>7</v>
      </c>
      <c r="E328" s="38">
        <v>100</v>
      </c>
      <c r="F328" s="14">
        <v>4600</v>
      </c>
      <c r="G328" s="38">
        <f t="shared" si="15"/>
        <v>460000</v>
      </c>
      <c r="H328" s="39"/>
    </row>
    <row r="329" spans="1:8" s="7" customFormat="1" ht="49.5" customHeight="1">
      <c r="A329" s="12" t="s">
        <v>393</v>
      </c>
      <c r="B329" s="13" t="s">
        <v>215</v>
      </c>
      <c r="C329" s="38"/>
      <c r="D329" s="44" t="s">
        <v>7</v>
      </c>
      <c r="E329" s="38">
        <v>200</v>
      </c>
      <c r="F329" s="14">
        <v>3100</v>
      </c>
      <c r="G329" s="38">
        <f t="shared" si="15"/>
        <v>620000</v>
      </c>
      <c r="H329" s="39"/>
    </row>
    <row r="330" spans="1:8" s="7" customFormat="1" ht="45">
      <c r="A330" s="12" t="s">
        <v>393</v>
      </c>
      <c r="B330" s="13" t="s">
        <v>216</v>
      </c>
      <c r="C330" s="38"/>
      <c r="D330" s="44" t="s">
        <v>7</v>
      </c>
      <c r="E330" s="38">
        <v>50</v>
      </c>
      <c r="F330" s="14">
        <v>3400</v>
      </c>
      <c r="G330" s="38">
        <f t="shared" si="15"/>
        <v>170000</v>
      </c>
      <c r="H330" s="39"/>
    </row>
    <row r="331" spans="1:8" s="7" customFormat="1" ht="45">
      <c r="A331" s="12" t="s">
        <v>393</v>
      </c>
      <c r="B331" s="13" t="s">
        <v>398</v>
      </c>
      <c r="C331" s="38"/>
      <c r="D331" s="44" t="s">
        <v>7</v>
      </c>
      <c r="E331" s="38">
        <v>20</v>
      </c>
      <c r="F331" s="14">
        <v>3600</v>
      </c>
      <c r="G331" s="38">
        <f t="shared" si="15"/>
        <v>72000</v>
      </c>
      <c r="H331" s="39"/>
    </row>
    <row r="332" spans="1:8" s="7" customFormat="1" ht="45">
      <c r="A332" s="12" t="s">
        <v>393</v>
      </c>
      <c r="B332" s="13" t="s">
        <v>217</v>
      </c>
      <c r="C332" s="38"/>
      <c r="D332" s="44" t="s">
        <v>7</v>
      </c>
      <c r="E332" s="38">
        <v>20</v>
      </c>
      <c r="F332" s="14">
        <v>4000</v>
      </c>
      <c r="G332" s="38">
        <f t="shared" si="15"/>
        <v>80000</v>
      </c>
      <c r="H332" s="39"/>
    </row>
    <row r="333" spans="1:8" s="7" customFormat="1" ht="39.75" customHeight="1">
      <c r="A333" s="12" t="s">
        <v>393</v>
      </c>
      <c r="B333" s="13" t="s">
        <v>79</v>
      </c>
      <c r="C333" s="38"/>
      <c r="D333" s="44" t="s">
        <v>7</v>
      </c>
      <c r="E333" s="38">
        <v>50</v>
      </c>
      <c r="F333" s="14">
        <v>4400</v>
      </c>
      <c r="G333" s="38">
        <f t="shared" si="15"/>
        <v>220000</v>
      </c>
      <c r="H333" s="39"/>
    </row>
    <row r="334" spans="1:8" s="7" customFormat="1" ht="38.25" customHeight="1">
      <c r="A334" s="12" t="s">
        <v>393</v>
      </c>
      <c r="B334" s="13" t="s">
        <v>80</v>
      </c>
      <c r="C334" s="38"/>
      <c r="D334" s="44" t="s">
        <v>7</v>
      </c>
      <c r="E334" s="38">
        <v>50</v>
      </c>
      <c r="F334" s="14">
        <v>4400</v>
      </c>
      <c r="G334" s="38">
        <f t="shared" si="15"/>
        <v>220000</v>
      </c>
      <c r="H334" s="39"/>
    </row>
    <row r="335" spans="1:8" s="7" customFormat="1" ht="21.75" customHeight="1">
      <c r="A335" s="12" t="s">
        <v>393</v>
      </c>
      <c r="B335" s="13" t="s">
        <v>289</v>
      </c>
      <c r="C335" s="38"/>
      <c r="D335" s="44" t="s">
        <v>7</v>
      </c>
      <c r="E335" s="38">
        <v>20</v>
      </c>
      <c r="F335" s="14">
        <v>200</v>
      </c>
      <c r="G335" s="38">
        <f t="shared" si="15"/>
        <v>4000</v>
      </c>
      <c r="H335" s="39"/>
    </row>
    <row r="336" spans="1:8" s="7" customFormat="1" ht="22.5" customHeight="1">
      <c r="A336" s="12" t="s">
        <v>393</v>
      </c>
      <c r="B336" s="13" t="s">
        <v>56</v>
      </c>
      <c r="C336" s="38"/>
      <c r="D336" s="44" t="s">
        <v>7</v>
      </c>
      <c r="E336" s="38">
        <v>50</v>
      </c>
      <c r="F336" s="14">
        <v>700</v>
      </c>
      <c r="G336" s="38">
        <f t="shared" si="15"/>
        <v>35000</v>
      </c>
      <c r="H336" s="39"/>
    </row>
    <row r="337" spans="1:23" s="7" customFormat="1" ht="36" customHeight="1">
      <c r="A337" s="12" t="s">
        <v>393</v>
      </c>
      <c r="B337" s="13" t="s">
        <v>218</v>
      </c>
      <c r="C337" s="14"/>
      <c r="D337" s="44" t="s">
        <v>7</v>
      </c>
      <c r="E337" s="38">
        <v>50</v>
      </c>
      <c r="F337" s="14">
        <v>1700</v>
      </c>
      <c r="G337" s="38">
        <f t="shared" si="15"/>
        <v>85000</v>
      </c>
      <c r="H337" s="39"/>
    </row>
    <row r="338" spans="1:23" s="7" customFormat="1" ht="36" customHeight="1">
      <c r="A338" s="12" t="s">
        <v>393</v>
      </c>
      <c r="B338" s="13" t="s">
        <v>399</v>
      </c>
      <c r="C338" s="14"/>
      <c r="D338" s="44" t="s">
        <v>7</v>
      </c>
      <c r="E338" s="38">
        <v>300</v>
      </c>
      <c r="F338" s="14">
        <v>1500</v>
      </c>
      <c r="G338" s="38">
        <f t="shared" si="15"/>
        <v>450000</v>
      </c>
      <c r="H338" s="39"/>
    </row>
    <row r="339" spans="1:23" s="7" customFormat="1" ht="41.25" customHeight="1">
      <c r="A339" s="12" t="s">
        <v>393</v>
      </c>
      <c r="B339" s="13" t="s">
        <v>219</v>
      </c>
      <c r="C339" s="14"/>
      <c r="D339" s="44" t="s">
        <v>7</v>
      </c>
      <c r="E339" s="38">
        <v>50</v>
      </c>
      <c r="F339" s="14">
        <v>900</v>
      </c>
      <c r="G339" s="38">
        <f t="shared" si="15"/>
        <v>45000</v>
      </c>
      <c r="H339" s="39"/>
    </row>
    <row r="340" spans="1:23" s="7" customFormat="1" ht="39.75" customHeight="1">
      <c r="A340" s="12" t="s">
        <v>393</v>
      </c>
      <c r="B340" s="13" t="s">
        <v>220</v>
      </c>
      <c r="C340" s="38"/>
      <c r="D340" s="44" t="s">
        <v>7</v>
      </c>
      <c r="E340" s="38">
        <v>20</v>
      </c>
      <c r="F340" s="14">
        <v>450</v>
      </c>
      <c r="G340" s="38">
        <f t="shared" si="15"/>
        <v>9000</v>
      </c>
      <c r="H340" s="39"/>
    </row>
    <row r="341" spans="1:23" s="7" customFormat="1" ht="39" customHeight="1" thickBot="1">
      <c r="A341" s="16" t="s">
        <v>393</v>
      </c>
      <c r="B341" s="17" t="s">
        <v>221</v>
      </c>
      <c r="C341" s="40"/>
      <c r="D341" s="45" t="s">
        <v>7</v>
      </c>
      <c r="E341" s="40">
        <v>10</v>
      </c>
      <c r="F341" s="18">
        <v>800</v>
      </c>
      <c r="G341" s="40">
        <f t="shared" si="15"/>
        <v>8000</v>
      </c>
      <c r="H341" s="41"/>
    </row>
    <row r="342" spans="1:23" s="7" customFormat="1" ht="24.95" customHeight="1" thickBot="1">
      <c r="A342" s="20"/>
      <c r="B342" s="21"/>
      <c r="C342" s="110" t="s">
        <v>252</v>
      </c>
      <c r="D342" s="111"/>
      <c r="E342" s="111"/>
      <c r="F342" s="112"/>
      <c r="G342" s="75">
        <f t="shared" ref="G342" si="16">SUM(G321:G341)</f>
        <v>3168000</v>
      </c>
      <c r="H342" s="21"/>
    </row>
    <row r="343" spans="1:23" s="7" customFormat="1" ht="24.95" customHeight="1" thickBot="1">
      <c r="A343" s="20"/>
      <c r="B343" s="21"/>
      <c r="C343" s="110" t="s">
        <v>310</v>
      </c>
      <c r="D343" s="111"/>
      <c r="E343" s="111"/>
      <c r="F343" s="112"/>
      <c r="G343" s="106"/>
      <c r="H343" s="21"/>
    </row>
    <row r="344" spans="1:23" s="7" customFormat="1" ht="24.95" customHeight="1" thickBot="1">
      <c r="A344" s="20"/>
      <c r="B344" s="22"/>
      <c r="C344" s="110" t="s">
        <v>311</v>
      </c>
      <c r="D344" s="111"/>
      <c r="E344" s="111"/>
      <c r="F344" s="112"/>
      <c r="G344" s="72">
        <f>G342*(100-G343)/100</f>
        <v>3168000</v>
      </c>
      <c r="H344" s="21"/>
    </row>
    <row r="345" spans="1:23" s="23" customFormat="1" ht="15.75">
      <c r="A345" s="20"/>
      <c r="B345" s="21"/>
      <c r="C345" s="21"/>
      <c r="D345" s="21"/>
      <c r="E345" s="21"/>
      <c r="F345" s="21"/>
      <c r="G345" s="21"/>
      <c r="H345" s="21"/>
      <c r="I345" s="21"/>
      <c r="J345" s="21"/>
    </row>
    <row r="346" spans="1:23" s="23" customFormat="1" ht="16.5" thickBot="1">
      <c r="A346" s="20"/>
      <c r="B346" s="21"/>
      <c r="C346" s="21"/>
      <c r="D346" s="21"/>
      <c r="E346" s="21"/>
      <c r="F346" s="21"/>
      <c r="G346" s="21"/>
      <c r="H346" s="21"/>
      <c r="I346" s="21"/>
      <c r="J346" s="21"/>
    </row>
    <row r="347" spans="1:23" s="23" customFormat="1" ht="24.75" customHeight="1" thickBot="1">
      <c r="A347" s="113" t="s">
        <v>96</v>
      </c>
      <c r="B347" s="114"/>
      <c r="C347" s="115"/>
      <c r="D347" s="22"/>
      <c r="E347" s="20"/>
      <c r="F347" s="22"/>
      <c r="G347" s="22"/>
      <c r="H347" s="22"/>
      <c r="I347" s="22"/>
      <c r="J347" s="21"/>
    </row>
    <row r="348" spans="1:23" s="7" customFormat="1" ht="63.75" thickBot="1">
      <c r="A348" s="34" t="s">
        <v>0</v>
      </c>
      <c r="B348" s="24" t="s">
        <v>127</v>
      </c>
      <c r="C348" s="24" t="s">
        <v>360</v>
      </c>
      <c r="D348" s="24" t="s">
        <v>1</v>
      </c>
      <c r="E348" s="4" t="s">
        <v>453</v>
      </c>
      <c r="F348" s="24" t="s">
        <v>451</v>
      </c>
      <c r="G348" s="24" t="s">
        <v>361</v>
      </c>
      <c r="H348" s="35" t="s">
        <v>2</v>
      </c>
      <c r="K348" s="6"/>
      <c r="L348" s="6"/>
      <c r="M348" s="6"/>
      <c r="N348" s="6"/>
      <c r="O348" s="6"/>
      <c r="P348" s="6"/>
      <c r="Q348" s="6"/>
      <c r="R348" s="6"/>
      <c r="S348" s="6"/>
      <c r="T348" s="6"/>
      <c r="U348" s="6"/>
      <c r="V348" s="6"/>
      <c r="W348" s="6"/>
    </row>
    <row r="349" spans="1:23" s="7" customFormat="1" ht="25.5" customHeight="1">
      <c r="A349" s="49" t="s">
        <v>394</v>
      </c>
      <c r="B349" s="43" t="s">
        <v>448</v>
      </c>
      <c r="C349" s="36"/>
      <c r="D349" s="43" t="s">
        <v>7</v>
      </c>
      <c r="E349" s="36">
        <v>10</v>
      </c>
      <c r="F349" s="10">
        <v>24000</v>
      </c>
      <c r="G349" s="36">
        <f>F349*E349</f>
        <v>240000</v>
      </c>
      <c r="H349" s="37"/>
    </row>
    <row r="350" spans="1:23" s="7" customFormat="1" ht="26.25" customHeight="1" thickBot="1">
      <c r="A350" s="53" t="s">
        <v>394</v>
      </c>
      <c r="B350" s="45" t="s">
        <v>449</v>
      </c>
      <c r="C350" s="40"/>
      <c r="D350" s="45" t="s">
        <v>7</v>
      </c>
      <c r="E350" s="40">
        <v>5</v>
      </c>
      <c r="F350" s="18">
        <v>26000</v>
      </c>
      <c r="G350" s="40">
        <f>F350*E350</f>
        <v>130000</v>
      </c>
      <c r="H350" s="41"/>
    </row>
    <row r="351" spans="1:23" s="7" customFormat="1" ht="24.95" customHeight="1" thickBot="1">
      <c r="A351" s="20"/>
      <c r="B351" s="21"/>
      <c r="C351" s="110" t="s">
        <v>252</v>
      </c>
      <c r="D351" s="111"/>
      <c r="E351" s="111"/>
      <c r="F351" s="112"/>
      <c r="G351" s="80">
        <f>G349+G350</f>
        <v>370000</v>
      </c>
      <c r="H351" s="21"/>
    </row>
    <row r="352" spans="1:23" s="7" customFormat="1" ht="24.95" customHeight="1" thickBot="1">
      <c r="A352" s="20"/>
      <c r="B352" s="21"/>
      <c r="C352" s="110" t="s">
        <v>310</v>
      </c>
      <c r="D352" s="111"/>
      <c r="E352" s="111"/>
      <c r="F352" s="112"/>
      <c r="G352" s="106"/>
      <c r="H352" s="21"/>
    </row>
    <row r="353" spans="1:23" s="7" customFormat="1" ht="24.95" customHeight="1" thickBot="1">
      <c r="A353" s="20"/>
      <c r="B353" s="22"/>
      <c r="C353" s="110" t="s">
        <v>311</v>
      </c>
      <c r="D353" s="111"/>
      <c r="E353" s="111"/>
      <c r="F353" s="112"/>
      <c r="G353" s="72">
        <f>G351*(100-G352)/100</f>
        <v>370000</v>
      </c>
      <c r="H353" s="21"/>
    </row>
    <row r="354" spans="1:23" s="23" customFormat="1" ht="15.75">
      <c r="A354" s="20"/>
      <c r="B354" s="21"/>
      <c r="C354" s="21"/>
      <c r="D354" s="21"/>
      <c r="E354" s="21"/>
      <c r="F354" s="21"/>
      <c r="G354" s="21"/>
      <c r="H354" s="21"/>
      <c r="I354" s="21"/>
      <c r="J354" s="21"/>
    </row>
    <row r="355" spans="1:23" s="23" customFormat="1" ht="16.5" thickBot="1">
      <c r="A355" s="20"/>
      <c r="B355" s="21"/>
      <c r="C355" s="21"/>
      <c r="D355" s="21"/>
      <c r="E355" s="21"/>
      <c r="F355" s="21"/>
      <c r="G355" s="21"/>
      <c r="H355" s="21"/>
      <c r="I355" s="21"/>
      <c r="J355" s="21"/>
    </row>
    <row r="356" spans="1:23" s="23" customFormat="1" ht="21.75" customHeight="1" thickBot="1">
      <c r="A356" s="113" t="s">
        <v>325</v>
      </c>
      <c r="B356" s="114"/>
      <c r="C356" s="115"/>
      <c r="D356" s="22"/>
      <c r="E356" s="20"/>
      <c r="F356" s="22"/>
      <c r="G356" s="22"/>
      <c r="H356" s="22"/>
      <c r="I356" s="22"/>
      <c r="J356" s="21"/>
    </row>
    <row r="357" spans="1:23" s="7" customFormat="1" ht="63.75" thickBot="1">
      <c r="A357" s="34" t="s">
        <v>0</v>
      </c>
      <c r="B357" s="24" t="s">
        <v>127</v>
      </c>
      <c r="C357" s="24" t="s">
        <v>360</v>
      </c>
      <c r="D357" s="24" t="s">
        <v>1</v>
      </c>
      <c r="E357" s="4" t="s">
        <v>453</v>
      </c>
      <c r="F357" s="24" t="s">
        <v>451</v>
      </c>
      <c r="G357" s="24" t="s">
        <v>361</v>
      </c>
      <c r="H357" s="35" t="s">
        <v>2</v>
      </c>
      <c r="K357" s="6"/>
      <c r="L357" s="6"/>
      <c r="M357" s="6"/>
      <c r="N357" s="6"/>
      <c r="O357" s="6"/>
      <c r="P357" s="6"/>
      <c r="Q357" s="6"/>
      <c r="R357" s="6"/>
      <c r="S357" s="6"/>
      <c r="T357" s="6"/>
      <c r="U357" s="6"/>
      <c r="V357" s="6"/>
      <c r="W357" s="6"/>
    </row>
    <row r="358" spans="1:23" s="7" customFormat="1" ht="27.75" customHeight="1">
      <c r="A358" s="8" t="s">
        <v>395</v>
      </c>
      <c r="B358" s="9" t="s">
        <v>284</v>
      </c>
      <c r="C358" s="10"/>
      <c r="D358" s="9" t="s">
        <v>4</v>
      </c>
      <c r="E358" s="10">
        <v>5</v>
      </c>
      <c r="F358" s="10">
        <v>12000</v>
      </c>
      <c r="G358" s="10">
        <f t="shared" ref="G358:G366" si="17">F358*E358</f>
        <v>60000</v>
      </c>
      <c r="H358" s="11" t="s">
        <v>400</v>
      </c>
    </row>
    <row r="359" spans="1:23" s="7" customFormat="1" ht="25.5" customHeight="1">
      <c r="A359" s="12" t="s">
        <v>395</v>
      </c>
      <c r="B359" s="13" t="s">
        <v>285</v>
      </c>
      <c r="C359" s="14"/>
      <c r="D359" s="13" t="s">
        <v>4</v>
      </c>
      <c r="E359" s="14">
        <v>3</v>
      </c>
      <c r="F359" s="14">
        <v>17000</v>
      </c>
      <c r="G359" s="14">
        <f t="shared" si="17"/>
        <v>51000</v>
      </c>
      <c r="H359" s="15" t="s">
        <v>400</v>
      </c>
    </row>
    <row r="360" spans="1:23" s="7" customFormat="1" ht="42" customHeight="1">
      <c r="A360" s="12" t="s">
        <v>388</v>
      </c>
      <c r="B360" s="13" t="s">
        <v>459</v>
      </c>
      <c r="C360" s="14"/>
      <c r="D360" s="13" t="s">
        <v>4</v>
      </c>
      <c r="E360" s="14">
        <v>1</v>
      </c>
      <c r="F360" s="14">
        <v>30000</v>
      </c>
      <c r="G360" s="14">
        <f t="shared" ref="G360" si="18">F360*E360</f>
        <v>30000</v>
      </c>
      <c r="H360" s="15" t="s">
        <v>400</v>
      </c>
    </row>
    <row r="361" spans="1:23" s="7" customFormat="1" ht="27.75" customHeight="1">
      <c r="A361" s="12" t="s">
        <v>395</v>
      </c>
      <c r="B361" s="13" t="s">
        <v>282</v>
      </c>
      <c r="C361" s="14"/>
      <c r="D361" s="13" t="s">
        <v>7</v>
      </c>
      <c r="E361" s="14">
        <v>20</v>
      </c>
      <c r="F361" s="14">
        <v>3000</v>
      </c>
      <c r="G361" s="14">
        <f t="shared" si="17"/>
        <v>60000</v>
      </c>
      <c r="H361" s="15"/>
    </row>
    <row r="362" spans="1:23" s="7" customFormat="1" ht="24" customHeight="1">
      <c r="A362" s="12" t="s">
        <v>395</v>
      </c>
      <c r="B362" s="13" t="s">
        <v>283</v>
      </c>
      <c r="C362" s="14"/>
      <c r="D362" s="13" t="s">
        <v>7</v>
      </c>
      <c r="E362" s="14">
        <v>10</v>
      </c>
      <c r="F362" s="14">
        <v>4500</v>
      </c>
      <c r="G362" s="14">
        <f t="shared" si="17"/>
        <v>45000</v>
      </c>
      <c r="H362" s="15"/>
    </row>
    <row r="363" spans="1:23" s="7" customFormat="1" ht="26.25" customHeight="1">
      <c r="A363" s="12" t="s">
        <v>395</v>
      </c>
      <c r="B363" s="14" t="s">
        <v>54</v>
      </c>
      <c r="C363" s="14"/>
      <c r="D363" s="13" t="s">
        <v>7</v>
      </c>
      <c r="E363" s="14">
        <v>30</v>
      </c>
      <c r="F363" s="14">
        <v>1250</v>
      </c>
      <c r="G363" s="14">
        <f t="shared" si="17"/>
        <v>37500</v>
      </c>
      <c r="H363" s="15"/>
    </row>
    <row r="364" spans="1:23" s="7" customFormat="1" ht="27.75" customHeight="1">
      <c r="A364" s="12" t="s">
        <v>395</v>
      </c>
      <c r="B364" s="14" t="s">
        <v>55</v>
      </c>
      <c r="C364" s="14"/>
      <c r="D364" s="13" t="s">
        <v>7</v>
      </c>
      <c r="E364" s="14">
        <v>30</v>
      </c>
      <c r="F364" s="14">
        <v>1000</v>
      </c>
      <c r="G364" s="14">
        <f t="shared" si="17"/>
        <v>30000</v>
      </c>
      <c r="H364" s="15"/>
    </row>
    <row r="365" spans="1:23" s="7" customFormat="1" ht="27" customHeight="1">
      <c r="A365" s="12" t="s">
        <v>395</v>
      </c>
      <c r="B365" s="14" t="s">
        <v>286</v>
      </c>
      <c r="C365" s="14"/>
      <c r="D365" s="13" t="s">
        <v>7</v>
      </c>
      <c r="E365" s="14">
        <v>10</v>
      </c>
      <c r="F365" s="14">
        <v>1850</v>
      </c>
      <c r="G365" s="14">
        <f t="shared" si="17"/>
        <v>18500</v>
      </c>
      <c r="H365" s="15"/>
    </row>
    <row r="366" spans="1:23" s="7" customFormat="1" ht="24.75" customHeight="1" thickBot="1">
      <c r="A366" s="16" t="s">
        <v>395</v>
      </c>
      <c r="B366" s="18" t="s">
        <v>271</v>
      </c>
      <c r="C366" s="18"/>
      <c r="D366" s="18" t="s">
        <v>7</v>
      </c>
      <c r="E366" s="18">
        <v>10</v>
      </c>
      <c r="F366" s="18">
        <v>450</v>
      </c>
      <c r="G366" s="18">
        <f t="shared" si="17"/>
        <v>4500</v>
      </c>
      <c r="H366" s="19"/>
    </row>
    <row r="367" spans="1:23" s="7" customFormat="1" ht="24.95" customHeight="1" thickBot="1">
      <c r="A367" s="20"/>
      <c r="B367" s="21"/>
      <c r="C367" s="110" t="s">
        <v>252</v>
      </c>
      <c r="D367" s="111"/>
      <c r="E367" s="111"/>
      <c r="F367" s="112"/>
      <c r="G367" s="75">
        <f t="shared" ref="G367" si="19">SUM(G358:G366)</f>
        <v>336500</v>
      </c>
      <c r="H367" s="21"/>
    </row>
    <row r="368" spans="1:23" s="7" customFormat="1" ht="24.95" customHeight="1" thickBot="1">
      <c r="A368" s="20"/>
      <c r="B368" s="21"/>
      <c r="C368" s="110" t="s">
        <v>310</v>
      </c>
      <c r="D368" s="111"/>
      <c r="E368" s="111"/>
      <c r="F368" s="112"/>
      <c r="G368" s="106"/>
      <c r="H368" s="21"/>
    </row>
    <row r="369" spans="1:23" s="7" customFormat="1" ht="24.95" customHeight="1" thickBot="1">
      <c r="A369" s="20"/>
      <c r="B369" s="22"/>
      <c r="C369" s="110" t="s">
        <v>311</v>
      </c>
      <c r="D369" s="111"/>
      <c r="E369" s="111"/>
      <c r="F369" s="112"/>
      <c r="G369" s="72">
        <f>G367*(100-G368)/100</f>
        <v>336500</v>
      </c>
      <c r="H369" s="21"/>
    </row>
    <row r="370" spans="1:23" s="23" customFormat="1" ht="15.75">
      <c r="A370" s="20"/>
      <c r="B370" s="21"/>
      <c r="C370" s="21"/>
      <c r="D370" s="21"/>
      <c r="E370" s="21"/>
      <c r="F370" s="21"/>
      <c r="G370" s="21"/>
      <c r="H370" s="21"/>
      <c r="I370" s="21"/>
      <c r="J370" s="21"/>
    </row>
    <row r="371" spans="1:23" s="23" customFormat="1" ht="16.5" thickBot="1">
      <c r="A371" s="20"/>
      <c r="B371" s="21"/>
      <c r="C371" s="21"/>
      <c r="D371" s="21"/>
      <c r="E371" s="21"/>
      <c r="F371" s="21"/>
      <c r="G371" s="21"/>
      <c r="H371" s="21"/>
      <c r="I371" s="21"/>
      <c r="J371" s="21"/>
    </row>
    <row r="372" spans="1:23" s="23" customFormat="1" ht="13.5" customHeight="1" thickBot="1">
      <c r="A372" s="113" t="s">
        <v>317</v>
      </c>
      <c r="B372" s="114"/>
      <c r="C372" s="115"/>
      <c r="D372" s="22"/>
      <c r="E372" s="20"/>
      <c r="F372" s="22"/>
      <c r="G372" s="22"/>
      <c r="H372" s="22"/>
      <c r="I372" s="22"/>
      <c r="J372" s="21"/>
    </row>
    <row r="373" spans="1:23" s="7" customFormat="1" ht="63.75" thickBot="1">
      <c r="A373" s="34" t="s">
        <v>0</v>
      </c>
      <c r="B373" s="24" t="s">
        <v>127</v>
      </c>
      <c r="C373" s="24" t="s">
        <v>360</v>
      </c>
      <c r="D373" s="24" t="s">
        <v>1</v>
      </c>
      <c r="E373" s="4" t="s">
        <v>453</v>
      </c>
      <c r="F373" s="24" t="s">
        <v>451</v>
      </c>
      <c r="G373" s="24" t="s">
        <v>361</v>
      </c>
      <c r="H373" s="35" t="s">
        <v>2</v>
      </c>
      <c r="K373" s="6"/>
      <c r="L373" s="6"/>
      <c r="M373" s="6"/>
      <c r="N373" s="6"/>
      <c r="O373" s="6"/>
      <c r="P373" s="6"/>
      <c r="Q373" s="6"/>
      <c r="R373" s="6"/>
      <c r="S373" s="6"/>
      <c r="T373" s="6"/>
      <c r="U373" s="6"/>
      <c r="V373" s="6"/>
      <c r="W373" s="6"/>
    </row>
    <row r="374" spans="1:23" s="7" customFormat="1" ht="15.75">
      <c r="A374" s="8" t="s">
        <v>396</v>
      </c>
      <c r="B374" s="9" t="s">
        <v>270</v>
      </c>
      <c r="C374" s="10"/>
      <c r="D374" s="9" t="s">
        <v>7</v>
      </c>
      <c r="E374" s="10">
        <v>10</v>
      </c>
      <c r="F374" s="10">
        <v>1100</v>
      </c>
      <c r="G374" s="10">
        <f t="shared" ref="G374:G379" si="20">F374*E374</f>
        <v>11000</v>
      </c>
      <c r="H374" s="11"/>
    </row>
    <row r="375" spans="1:23" s="7" customFormat="1" ht="15.75">
      <c r="A375" s="12" t="s">
        <v>396</v>
      </c>
      <c r="B375" s="13" t="s">
        <v>296</v>
      </c>
      <c r="C375" s="14"/>
      <c r="D375" s="13" t="s">
        <v>7</v>
      </c>
      <c r="E375" s="14">
        <v>10</v>
      </c>
      <c r="F375" s="14">
        <v>900</v>
      </c>
      <c r="G375" s="14">
        <f t="shared" si="20"/>
        <v>9000</v>
      </c>
      <c r="H375" s="15"/>
    </row>
    <row r="376" spans="1:23" s="7" customFormat="1" ht="15.75">
      <c r="A376" s="12" t="s">
        <v>396</v>
      </c>
      <c r="B376" s="13" t="s">
        <v>293</v>
      </c>
      <c r="C376" s="14"/>
      <c r="D376" s="13" t="s">
        <v>7</v>
      </c>
      <c r="E376" s="14">
        <v>40</v>
      </c>
      <c r="F376" s="14">
        <v>1600</v>
      </c>
      <c r="G376" s="14">
        <f t="shared" si="20"/>
        <v>64000</v>
      </c>
      <c r="H376" s="15" t="s">
        <v>294</v>
      </c>
    </row>
    <row r="377" spans="1:23" s="7" customFormat="1" ht="15.75">
      <c r="A377" s="12" t="s">
        <v>396</v>
      </c>
      <c r="B377" s="13" t="s">
        <v>70</v>
      </c>
      <c r="C377" s="14"/>
      <c r="D377" s="13" t="s">
        <v>7</v>
      </c>
      <c r="E377" s="14">
        <v>10</v>
      </c>
      <c r="F377" s="14">
        <v>1100</v>
      </c>
      <c r="G377" s="14">
        <f t="shared" si="20"/>
        <v>11000</v>
      </c>
      <c r="H377" s="15"/>
    </row>
    <row r="378" spans="1:23" s="7" customFormat="1" ht="15.75">
      <c r="A378" s="12" t="s">
        <v>396</v>
      </c>
      <c r="B378" s="13" t="s">
        <v>71</v>
      </c>
      <c r="C378" s="14"/>
      <c r="D378" s="13" t="s">
        <v>7</v>
      </c>
      <c r="E378" s="14">
        <v>30</v>
      </c>
      <c r="F378" s="14">
        <v>70</v>
      </c>
      <c r="G378" s="14">
        <f t="shared" si="20"/>
        <v>2100</v>
      </c>
      <c r="H378" s="15"/>
    </row>
    <row r="379" spans="1:23" s="7" customFormat="1" ht="30" customHeight="1" thickBot="1">
      <c r="A379" s="16" t="s">
        <v>396</v>
      </c>
      <c r="B379" s="17" t="s">
        <v>292</v>
      </c>
      <c r="C379" s="18"/>
      <c r="D379" s="17" t="s">
        <v>7</v>
      </c>
      <c r="E379" s="18">
        <v>40</v>
      </c>
      <c r="F379" s="18">
        <v>600</v>
      </c>
      <c r="G379" s="18">
        <f t="shared" si="20"/>
        <v>24000</v>
      </c>
      <c r="H379" s="19" t="s">
        <v>295</v>
      </c>
    </row>
    <row r="380" spans="1:23" s="7" customFormat="1" ht="24.95" customHeight="1" thickBot="1">
      <c r="A380" s="20"/>
      <c r="B380" s="21"/>
      <c r="C380" s="110" t="s">
        <v>252</v>
      </c>
      <c r="D380" s="111"/>
      <c r="E380" s="111"/>
      <c r="F380" s="112"/>
      <c r="G380" s="75">
        <f t="shared" ref="G380" si="21">SUM(G374:G379)</f>
        <v>121100</v>
      </c>
      <c r="H380" s="21"/>
    </row>
    <row r="381" spans="1:23" s="7" customFormat="1" ht="24.95" customHeight="1" thickBot="1">
      <c r="A381" s="20"/>
      <c r="B381" s="21"/>
      <c r="C381" s="110" t="s">
        <v>310</v>
      </c>
      <c r="D381" s="111"/>
      <c r="E381" s="111"/>
      <c r="F381" s="112"/>
      <c r="G381" s="106"/>
      <c r="H381" s="21"/>
    </row>
    <row r="382" spans="1:23" s="7" customFormat="1" ht="24.95" customHeight="1" thickBot="1">
      <c r="A382" s="20"/>
      <c r="B382" s="22"/>
      <c r="C382" s="110" t="s">
        <v>311</v>
      </c>
      <c r="D382" s="111"/>
      <c r="E382" s="111"/>
      <c r="F382" s="112"/>
      <c r="G382" s="72">
        <f>G380*(100-G381)/100</f>
        <v>121100</v>
      </c>
      <c r="H382" s="21"/>
    </row>
    <row r="383" spans="1:23" s="7" customFormat="1" ht="15">
      <c r="H383" s="30"/>
    </row>
    <row r="384" spans="1:23" s="7" customFormat="1" ht="15.75" thickBot="1">
      <c r="H384" s="30"/>
    </row>
    <row r="385" spans="1:23" s="23" customFormat="1" ht="34.5" customHeight="1" thickBot="1">
      <c r="A385" s="113" t="s">
        <v>406</v>
      </c>
      <c r="B385" s="114"/>
      <c r="C385" s="115"/>
      <c r="D385" s="22"/>
      <c r="E385" s="20"/>
      <c r="F385" s="22"/>
      <c r="G385" s="22"/>
      <c r="H385" s="22"/>
      <c r="I385" s="22"/>
      <c r="J385" s="21"/>
    </row>
    <row r="386" spans="1:23" s="7" customFormat="1" ht="63.75" thickBot="1">
      <c r="A386" s="34" t="s">
        <v>0</v>
      </c>
      <c r="B386" s="24" t="s">
        <v>127</v>
      </c>
      <c r="C386" s="24" t="s">
        <v>360</v>
      </c>
      <c r="D386" s="24" t="s">
        <v>1</v>
      </c>
      <c r="E386" s="4" t="s">
        <v>453</v>
      </c>
      <c r="F386" s="24" t="s">
        <v>451</v>
      </c>
      <c r="G386" s="24" t="s">
        <v>361</v>
      </c>
      <c r="H386" s="35" t="s">
        <v>2</v>
      </c>
      <c r="K386" s="6"/>
      <c r="L386" s="6"/>
      <c r="M386" s="6"/>
      <c r="N386" s="6"/>
      <c r="O386" s="6"/>
      <c r="P386" s="6"/>
      <c r="Q386" s="6"/>
      <c r="R386" s="6"/>
      <c r="S386" s="6"/>
      <c r="T386" s="6"/>
      <c r="U386" s="6"/>
      <c r="V386" s="6"/>
      <c r="W386" s="6"/>
    </row>
    <row r="387" spans="1:23" s="7" customFormat="1" ht="15.75">
      <c r="A387" s="8" t="s">
        <v>397</v>
      </c>
      <c r="B387" s="9" t="s">
        <v>411</v>
      </c>
      <c r="C387" s="10"/>
      <c r="D387" s="9" t="s">
        <v>7</v>
      </c>
      <c r="E387" s="10">
        <v>5</v>
      </c>
      <c r="F387" s="10">
        <v>20000</v>
      </c>
      <c r="G387" s="10">
        <f>F387*E387</f>
        <v>100000</v>
      </c>
      <c r="H387" s="11"/>
    </row>
    <row r="388" spans="1:23" s="7" customFormat="1" ht="15.75">
      <c r="A388" s="12" t="s">
        <v>397</v>
      </c>
      <c r="B388" s="13" t="s">
        <v>412</v>
      </c>
      <c r="C388" s="14"/>
      <c r="D388" s="13" t="s">
        <v>50</v>
      </c>
      <c r="E388" s="14">
        <v>2000</v>
      </c>
      <c r="F388" s="14">
        <v>120</v>
      </c>
      <c r="G388" s="14">
        <f>F388*E388</f>
        <v>240000</v>
      </c>
      <c r="H388" s="15"/>
    </row>
    <row r="389" spans="1:23" s="7" customFormat="1" ht="16.5" thickBot="1">
      <c r="A389" s="16"/>
      <c r="B389" s="17"/>
      <c r="C389" s="18"/>
      <c r="D389" s="17"/>
      <c r="E389" s="18"/>
      <c r="F389" s="18"/>
      <c r="G389" s="18"/>
      <c r="H389" s="19"/>
    </row>
    <row r="390" spans="1:23" s="7" customFormat="1" ht="24.95" customHeight="1" thickBot="1">
      <c r="A390" s="20"/>
      <c r="B390" s="21"/>
      <c r="C390" s="110" t="s">
        <v>252</v>
      </c>
      <c r="D390" s="111"/>
      <c r="E390" s="111"/>
      <c r="F390" s="112"/>
      <c r="G390" s="75">
        <f>SUM(G387:G389)</f>
        <v>340000</v>
      </c>
      <c r="H390" s="21"/>
    </row>
    <row r="391" spans="1:23" s="7" customFormat="1" ht="24.95" customHeight="1" thickBot="1">
      <c r="A391" s="20"/>
      <c r="B391" s="21"/>
      <c r="C391" s="110" t="s">
        <v>310</v>
      </c>
      <c r="D391" s="111"/>
      <c r="E391" s="111"/>
      <c r="F391" s="112"/>
      <c r="G391" s="106"/>
      <c r="H391" s="21"/>
    </row>
    <row r="392" spans="1:23" s="7" customFormat="1" ht="24.95" customHeight="1" thickBot="1">
      <c r="A392" s="20"/>
      <c r="B392" s="22"/>
      <c r="C392" s="110" t="s">
        <v>311</v>
      </c>
      <c r="D392" s="111"/>
      <c r="E392" s="111"/>
      <c r="F392" s="112"/>
      <c r="G392" s="72">
        <f>G390*(100-G391)/100</f>
        <v>340000</v>
      </c>
      <c r="H392" s="21"/>
    </row>
    <row r="393" spans="1:23" s="7" customFormat="1" ht="13.5" customHeight="1">
      <c r="A393" s="20"/>
      <c r="B393" s="22"/>
      <c r="C393" s="21"/>
      <c r="D393" s="21"/>
      <c r="E393" s="21"/>
      <c r="F393" s="21"/>
      <c r="G393" s="21"/>
      <c r="H393" s="20"/>
      <c r="I393" s="46"/>
      <c r="J393" s="21"/>
    </row>
    <row r="394" spans="1:23" s="7" customFormat="1" ht="13.5" customHeight="1" thickBot="1">
      <c r="A394" s="20"/>
      <c r="B394" s="22"/>
      <c r="C394" s="47"/>
      <c r="D394" s="21"/>
      <c r="E394" s="21"/>
      <c r="F394" s="21"/>
      <c r="G394" s="21"/>
      <c r="H394" s="20"/>
      <c r="I394" s="46"/>
      <c r="J394" s="21"/>
    </row>
    <row r="395" spans="1:23" s="23" customFormat="1" ht="29.25" customHeight="1" thickBot="1">
      <c r="A395" s="113" t="s">
        <v>407</v>
      </c>
      <c r="B395" s="114"/>
      <c r="C395" s="115"/>
      <c r="D395" s="22"/>
      <c r="E395" s="20"/>
      <c r="F395" s="22"/>
      <c r="G395" s="22"/>
      <c r="H395" s="22"/>
      <c r="I395" s="22"/>
      <c r="J395" s="21"/>
    </row>
    <row r="396" spans="1:23" s="7" customFormat="1" ht="63.75" thickBot="1">
      <c r="A396" s="48" t="s">
        <v>0</v>
      </c>
      <c r="B396" s="24" t="s">
        <v>127</v>
      </c>
      <c r="C396" s="24" t="s">
        <v>360</v>
      </c>
      <c r="D396" s="24" t="s">
        <v>1</v>
      </c>
      <c r="E396" s="4" t="s">
        <v>453</v>
      </c>
      <c r="F396" s="24" t="s">
        <v>451</v>
      </c>
      <c r="G396" s="24" t="s">
        <v>361</v>
      </c>
      <c r="H396" s="35" t="s">
        <v>2</v>
      </c>
      <c r="K396" s="6"/>
      <c r="L396" s="6"/>
      <c r="M396" s="6"/>
      <c r="N396" s="6"/>
      <c r="O396" s="6"/>
      <c r="P396" s="6"/>
      <c r="Q396" s="6"/>
      <c r="R396" s="6"/>
      <c r="S396" s="6"/>
      <c r="T396" s="6"/>
      <c r="U396" s="6"/>
      <c r="V396" s="6"/>
      <c r="W396" s="6"/>
    </row>
    <row r="397" spans="1:23" s="7" customFormat="1" ht="26.25" customHeight="1">
      <c r="A397" s="49" t="s">
        <v>447</v>
      </c>
      <c r="B397" s="36" t="s">
        <v>81</v>
      </c>
      <c r="C397" s="36"/>
      <c r="D397" s="36" t="s">
        <v>4</v>
      </c>
      <c r="E397" s="36"/>
      <c r="F397" s="10"/>
      <c r="G397" s="36" t="s">
        <v>24</v>
      </c>
      <c r="H397" s="50" t="s">
        <v>82</v>
      </c>
    </row>
    <row r="398" spans="1:23" s="7" customFormat="1" ht="45">
      <c r="A398" s="51" t="s">
        <v>401</v>
      </c>
      <c r="B398" s="38" t="s">
        <v>83</v>
      </c>
      <c r="C398" s="38"/>
      <c r="D398" s="38" t="s">
        <v>4</v>
      </c>
      <c r="E398" s="38"/>
      <c r="F398" s="14"/>
      <c r="G398" s="38" t="s">
        <v>24</v>
      </c>
      <c r="H398" s="52" t="s">
        <v>82</v>
      </c>
    </row>
    <row r="399" spans="1:23" s="7" customFormat="1" ht="45">
      <c r="A399" s="51" t="s">
        <v>401</v>
      </c>
      <c r="B399" s="38" t="s">
        <v>84</v>
      </c>
      <c r="C399" s="38"/>
      <c r="D399" s="38" t="s">
        <v>4</v>
      </c>
      <c r="E399" s="38"/>
      <c r="F399" s="14"/>
      <c r="G399" s="38" t="s">
        <v>24</v>
      </c>
      <c r="H399" s="52" t="s">
        <v>82</v>
      </c>
    </row>
    <row r="400" spans="1:23" s="7" customFormat="1" ht="45">
      <c r="A400" s="51" t="s">
        <v>403</v>
      </c>
      <c r="B400" s="38" t="s">
        <v>85</v>
      </c>
      <c r="C400" s="38"/>
      <c r="D400" s="38" t="s">
        <v>4</v>
      </c>
      <c r="E400" s="38"/>
      <c r="F400" s="14"/>
      <c r="G400" s="38" t="s">
        <v>24</v>
      </c>
      <c r="H400" s="52" t="s">
        <v>82</v>
      </c>
    </row>
    <row r="401" spans="1:23" s="7" customFormat="1" ht="45">
      <c r="A401" s="51" t="s">
        <v>404</v>
      </c>
      <c r="B401" s="38" t="s">
        <v>86</v>
      </c>
      <c r="C401" s="38"/>
      <c r="D401" s="38" t="s">
        <v>4</v>
      </c>
      <c r="E401" s="38"/>
      <c r="F401" s="14"/>
      <c r="G401" s="38" t="s">
        <v>24</v>
      </c>
      <c r="H401" s="52" t="s">
        <v>82</v>
      </c>
    </row>
    <row r="402" spans="1:23" s="7" customFormat="1" ht="45">
      <c r="A402" s="51" t="s">
        <v>402</v>
      </c>
      <c r="B402" s="38" t="s">
        <v>87</v>
      </c>
      <c r="C402" s="38"/>
      <c r="D402" s="38" t="s">
        <v>4</v>
      </c>
      <c r="E402" s="38"/>
      <c r="F402" s="14"/>
      <c r="G402" s="38" t="s">
        <v>24</v>
      </c>
      <c r="H402" s="52" t="s">
        <v>82</v>
      </c>
    </row>
    <row r="403" spans="1:23" s="7" customFormat="1" ht="30">
      <c r="A403" s="51"/>
      <c r="B403" s="38" t="s">
        <v>88</v>
      </c>
      <c r="C403" s="38"/>
      <c r="D403" s="38" t="s">
        <v>89</v>
      </c>
      <c r="E403" s="38">
        <v>500</v>
      </c>
      <c r="F403" s="14">
        <v>140</v>
      </c>
      <c r="G403" s="38">
        <f>F403*E403</f>
        <v>70000</v>
      </c>
      <c r="H403" s="52" t="s">
        <v>405</v>
      </c>
    </row>
    <row r="404" spans="1:23" s="7" customFormat="1" ht="30.75" thickBot="1">
      <c r="A404" s="53"/>
      <c r="B404" s="40" t="s">
        <v>90</v>
      </c>
      <c r="C404" s="40"/>
      <c r="D404" s="40" t="s">
        <v>89</v>
      </c>
      <c r="E404" s="40">
        <v>300</v>
      </c>
      <c r="F404" s="18">
        <v>170</v>
      </c>
      <c r="G404" s="40">
        <f>F404*E404</f>
        <v>51000</v>
      </c>
      <c r="H404" s="54" t="s">
        <v>405</v>
      </c>
    </row>
    <row r="405" spans="1:23" s="7" customFormat="1" ht="24.95" customHeight="1" thickBot="1">
      <c r="A405" s="20"/>
      <c r="B405" s="21"/>
      <c r="C405" s="110" t="s">
        <v>252</v>
      </c>
      <c r="D405" s="111"/>
      <c r="E405" s="111"/>
      <c r="F405" s="112"/>
      <c r="G405" s="75">
        <f t="shared" ref="G405" si="22">SUM(G397:G404)</f>
        <v>121000</v>
      </c>
      <c r="H405" s="21"/>
    </row>
    <row r="406" spans="1:23" s="7" customFormat="1" ht="24.95" customHeight="1" thickBot="1">
      <c r="A406" s="20"/>
      <c r="B406" s="21"/>
      <c r="C406" s="110" t="s">
        <v>310</v>
      </c>
      <c r="D406" s="111"/>
      <c r="E406" s="111"/>
      <c r="F406" s="112"/>
      <c r="G406" s="106"/>
      <c r="H406" s="21"/>
    </row>
    <row r="407" spans="1:23" s="7" customFormat="1" ht="24.95" customHeight="1" thickBot="1">
      <c r="A407" s="20"/>
      <c r="B407" s="22"/>
      <c r="C407" s="110" t="s">
        <v>311</v>
      </c>
      <c r="D407" s="111"/>
      <c r="E407" s="111"/>
      <c r="F407" s="112"/>
      <c r="G407" s="72">
        <f>G405*(100-G406)/100</f>
        <v>121000</v>
      </c>
      <c r="H407" s="21"/>
    </row>
    <row r="408" spans="1:23" s="7" customFormat="1" ht="15">
      <c r="H408" s="30"/>
    </row>
    <row r="409" spans="1:23" s="7" customFormat="1" ht="15.75" thickBot="1">
      <c r="H409" s="30"/>
    </row>
    <row r="410" spans="1:23" s="23" customFormat="1" ht="21.75" customHeight="1" thickBot="1">
      <c r="A410" s="113" t="s">
        <v>408</v>
      </c>
      <c r="B410" s="114"/>
      <c r="C410" s="115"/>
      <c r="D410" s="22"/>
      <c r="E410" s="20"/>
      <c r="F410" s="22"/>
      <c r="G410" s="22"/>
      <c r="H410" s="22"/>
      <c r="I410" s="22"/>
      <c r="J410" s="21"/>
    </row>
    <row r="411" spans="1:23" s="7" customFormat="1" ht="40.5" customHeight="1" thickBot="1">
      <c r="A411" s="34" t="s">
        <v>326</v>
      </c>
      <c r="B411" s="24" t="s">
        <v>327</v>
      </c>
      <c r="C411" s="148" t="s">
        <v>452</v>
      </c>
      <c r="D411" s="150"/>
      <c r="E411" s="148" t="s">
        <v>2</v>
      </c>
      <c r="F411" s="149"/>
      <c r="G411" s="146"/>
      <c r="H411" s="146"/>
      <c r="I411" s="147"/>
      <c r="J411" s="21"/>
      <c r="K411" s="6"/>
      <c r="L411" s="6"/>
      <c r="M411" s="6"/>
      <c r="N411" s="6"/>
      <c r="O411" s="6"/>
      <c r="P411" s="6"/>
      <c r="Q411" s="6"/>
      <c r="R411" s="6"/>
      <c r="S411" s="6"/>
      <c r="T411" s="6"/>
      <c r="U411" s="6"/>
      <c r="V411" s="6"/>
      <c r="W411" s="6"/>
    </row>
    <row r="412" spans="1:23" s="7" customFormat="1" ht="21.75" customHeight="1">
      <c r="A412" s="156" t="s">
        <v>97</v>
      </c>
      <c r="B412" s="55" t="s">
        <v>329</v>
      </c>
      <c r="C412" s="139">
        <v>202000</v>
      </c>
      <c r="D412" s="139"/>
      <c r="E412" s="144"/>
      <c r="F412" s="145"/>
      <c r="G412" s="124"/>
      <c r="H412" s="124"/>
      <c r="I412" s="124"/>
      <c r="J412" s="23"/>
    </row>
    <row r="413" spans="1:23" s="7" customFormat="1" ht="15">
      <c r="A413" s="157"/>
      <c r="B413" s="56" t="s">
        <v>105</v>
      </c>
      <c r="C413" s="116">
        <v>330000</v>
      </c>
      <c r="D413" s="116"/>
      <c r="E413" s="119"/>
      <c r="F413" s="120"/>
      <c r="G413" s="124"/>
      <c r="H413" s="124"/>
      <c r="I413" s="124"/>
      <c r="J413" s="23"/>
    </row>
    <row r="414" spans="1:23" s="7" customFormat="1" ht="15">
      <c r="A414" s="157"/>
      <c r="B414" s="56" t="s">
        <v>106</v>
      </c>
      <c r="C414" s="116">
        <v>325000</v>
      </c>
      <c r="D414" s="116"/>
      <c r="E414" s="119"/>
      <c r="F414" s="120"/>
      <c r="G414" s="124"/>
      <c r="H414" s="124"/>
      <c r="I414" s="124"/>
      <c r="J414" s="23"/>
    </row>
    <row r="415" spans="1:23" s="7" customFormat="1" ht="15">
      <c r="A415" s="157"/>
      <c r="B415" s="56" t="s">
        <v>98</v>
      </c>
      <c r="C415" s="116">
        <v>216000</v>
      </c>
      <c r="D415" s="116"/>
      <c r="E415" s="119"/>
      <c r="F415" s="120"/>
      <c r="G415" s="124"/>
      <c r="H415" s="124"/>
      <c r="I415" s="124"/>
      <c r="J415" s="23"/>
    </row>
    <row r="416" spans="1:23" s="7" customFormat="1" ht="15">
      <c r="A416" s="157"/>
      <c r="B416" s="56" t="s">
        <v>99</v>
      </c>
      <c r="C416" s="116">
        <v>175000</v>
      </c>
      <c r="D416" s="116"/>
      <c r="E416" s="119"/>
      <c r="F416" s="120"/>
      <c r="G416" s="124"/>
      <c r="H416" s="124"/>
      <c r="I416" s="124"/>
      <c r="J416" s="23"/>
    </row>
    <row r="417" spans="1:10" s="7" customFormat="1" ht="15">
      <c r="A417" s="157"/>
      <c r="B417" s="56" t="s">
        <v>107</v>
      </c>
      <c r="C417" s="116">
        <v>350000</v>
      </c>
      <c r="D417" s="116"/>
      <c r="E417" s="152" t="s">
        <v>413</v>
      </c>
      <c r="F417" s="153"/>
      <c r="G417" s="124"/>
      <c r="H417" s="124"/>
      <c r="I417" s="124"/>
      <c r="J417" s="23"/>
    </row>
    <row r="418" spans="1:10" s="7" customFormat="1" ht="15">
      <c r="A418" s="157"/>
      <c r="B418" s="56" t="s">
        <v>108</v>
      </c>
      <c r="C418" s="116">
        <v>315000</v>
      </c>
      <c r="D418" s="116"/>
      <c r="E418" s="119"/>
      <c r="F418" s="120"/>
      <c r="G418" s="124"/>
      <c r="H418" s="124"/>
      <c r="I418" s="124"/>
      <c r="J418" s="23"/>
    </row>
    <row r="419" spans="1:10" s="7" customFormat="1" ht="15">
      <c r="A419" s="157"/>
      <c r="B419" s="56" t="s">
        <v>330</v>
      </c>
      <c r="C419" s="116">
        <v>176000</v>
      </c>
      <c r="D419" s="116"/>
      <c r="E419" s="119"/>
      <c r="F419" s="120"/>
      <c r="G419" s="124"/>
      <c r="H419" s="124"/>
      <c r="I419" s="124"/>
      <c r="J419" s="23"/>
    </row>
    <row r="420" spans="1:10" s="7" customFormat="1" ht="15">
      <c r="A420" s="157"/>
      <c r="B420" s="56" t="s">
        <v>358</v>
      </c>
      <c r="C420" s="116">
        <v>221000</v>
      </c>
      <c r="D420" s="116"/>
      <c r="E420" s="119"/>
      <c r="F420" s="120"/>
      <c r="G420" s="124"/>
      <c r="H420" s="124"/>
      <c r="I420" s="124"/>
      <c r="J420" s="23"/>
    </row>
    <row r="421" spans="1:10" s="7" customFormat="1" ht="15">
      <c r="A421" s="157"/>
      <c r="B421" s="56" t="s">
        <v>109</v>
      </c>
      <c r="C421" s="116">
        <v>505000</v>
      </c>
      <c r="D421" s="116"/>
      <c r="E421" s="119"/>
      <c r="F421" s="120"/>
      <c r="G421" s="124"/>
      <c r="H421" s="124"/>
      <c r="I421" s="124"/>
      <c r="J421" s="23"/>
    </row>
    <row r="422" spans="1:10" s="7" customFormat="1" ht="15.75" thickBot="1">
      <c r="A422" s="158"/>
      <c r="B422" s="57" t="s">
        <v>97</v>
      </c>
      <c r="C422" s="125">
        <v>12000</v>
      </c>
      <c r="D422" s="125"/>
      <c r="E422" s="142"/>
      <c r="F422" s="143"/>
      <c r="G422" s="124"/>
      <c r="H422" s="124"/>
      <c r="I422" s="124"/>
      <c r="J422" s="23"/>
    </row>
    <row r="423" spans="1:10" s="7" customFormat="1" ht="15">
      <c r="A423" s="156" t="s">
        <v>100</v>
      </c>
      <c r="B423" s="55" t="s">
        <v>110</v>
      </c>
      <c r="C423" s="139">
        <v>551000</v>
      </c>
      <c r="D423" s="139"/>
      <c r="E423" s="144"/>
      <c r="F423" s="145"/>
      <c r="G423" s="124"/>
      <c r="H423" s="124"/>
      <c r="I423" s="124"/>
      <c r="J423" s="23"/>
    </row>
    <row r="424" spans="1:10" s="7" customFormat="1" ht="15">
      <c r="A424" s="157"/>
      <c r="B424" s="56" t="s">
        <v>111</v>
      </c>
      <c r="C424" s="116">
        <v>195000</v>
      </c>
      <c r="D424" s="116"/>
      <c r="E424" s="119"/>
      <c r="F424" s="120"/>
      <c r="G424" s="124"/>
      <c r="H424" s="124"/>
      <c r="I424" s="124"/>
      <c r="J424" s="23"/>
    </row>
    <row r="425" spans="1:10" s="7" customFormat="1" ht="15">
      <c r="A425" s="157"/>
      <c r="B425" s="56" t="s">
        <v>114</v>
      </c>
      <c r="C425" s="116">
        <v>483000</v>
      </c>
      <c r="D425" s="116"/>
      <c r="E425" s="119"/>
      <c r="F425" s="120"/>
      <c r="G425" s="124"/>
      <c r="H425" s="124"/>
      <c r="I425" s="124"/>
      <c r="J425" s="23"/>
    </row>
    <row r="426" spans="1:10" s="7" customFormat="1" ht="15">
      <c r="A426" s="157"/>
      <c r="B426" s="56" t="s">
        <v>112</v>
      </c>
      <c r="C426" s="116">
        <v>88000</v>
      </c>
      <c r="D426" s="116"/>
      <c r="E426" s="119"/>
      <c r="F426" s="120"/>
      <c r="G426" s="124"/>
      <c r="H426" s="124"/>
      <c r="I426" s="124"/>
      <c r="J426" s="23"/>
    </row>
    <row r="427" spans="1:10" s="7" customFormat="1" ht="15">
      <c r="A427" s="157"/>
      <c r="B427" s="56" t="s">
        <v>113</v>
      </c>
      <c r="C427" s="116">
        <v>41000</v>
      </c>
      <c r="D427" s="116"/>
      <c r="E427" s="119"/>
      <c r="F427" s="120"/>
      <c r="G427" s="124"/>
      <c r="H427" s="124"/>
      <c r="I427" s="124"/>
      <c r="J427" s="23"/>
    </row>
    <row r="428" spans="1:10" s="7" customFormat="1" ht="15">
      <c r="A428" s="157"/>
      <c r="B428" s="56" t="s">
        <v>115</v>
      </c>
      <c r="C428" s="116">
        <v>492000</v>
      </c>
      <c r="D428" s="116"/>
      <c r="E428" s="119"/>
      <c r="F428" s="120"/>
      <c r="G428" s="124"/>
      <c r="H428" s="124"/>
      <c r="I428" s="124"/>
      <c r="J428" s="23"/>
    </row>
    <row r="429" spans="1:10" s="7" customFormat="1" ht="15">
      <c r="A429" s="157"/>
      <c r="B429" s="56" t="s">
        <v>414</v>
      </c>
      <c r="C429" s="116">
        <v>783000</v>
      </c>
      <c r="D429" s="116"/>
      <c r="E429" s="119"/>
      <c r="F429" s="120"/>
      <c r="G429" s="124"/>
      <c r="H429" s="124"/>
      <c r="I429" s="124"/>
      <c r="J429" s="23"/>
    </row>
    <row r="430" spans="1:10" s="7" customFormat="1" ht="15">
      <c r="A430" s="157"/>
      <c r="B430" s="56" t="s">
        <v>116</v>
      </c>
      <c r="C430" s="116">
        <v>166000</v>
      </c>
      <c r="D430" s="116"/>
      <c r="E430" s="119"/>
      <c r="F430" s="120"/>
      <c r="G430" s="124"/>
      <c r="H430" s="124"/>
      <c r="I430" s="124"/>
      <c r="J430" s="23"/>
    </row>
    <row r="431" spans="1:10" s="7" customFormat="1" ht="15">
      <c r="A431" s="157"/>
      <c r="B431" s="56" t="s">
        <v>117</v>
      </c>
      <c r="C431" s="116">
        <v>103000</v>
      </c>
      <c r="D431" s="116"/>
      <c r="E431" s="119"/>
      <c r="F431" s="120"/>
      <c r="G431" s="124"/>
      <c r="H431" s="124"/>
      <c r="I431" s="124"/>
      <c r="J431" s="23"/>
    </row>
    <row r="432" spans="1:10" s="7" customFormat="1" ht="15">
      <c r="A432" s="157"/>
      <c r="B432" s="56" t="s">
        <v>118</v>
      </c>
      <c r="C432" s="116">
        <v>125000</v>
      </c>
      <c r="D432" s="116"/>
      <c r="E432" s="119"/>
      <c r="F432" s="120"/>
      <c r="G432" s="124"/>
      <c r="H432" s="124"/>
      <c r="I432" s="124"/>
      <c r="J432" s="23"/>
    </row>
    <row r="433" spans="1:10" s="7" customFormat="1" ht="15">
      <c r="A433" s="157"/>
      <c r="B433" s="56" t="s">
        <v>101</v>
      </c>
      <c r="C433" s="116">
        <v>255000</v>
      </c>
      <c r="D433" s="116"/>
      <c r="E433" s="119"/>
      <c r="F433" s="120"/>
      <c r="G433" s="124"/>
      <c r="H433" s="124"/>
      <c r="I433" s="124"/>
      <c r="J433" s="23"/>
    </row>
    <row r="434" spans="1:10" s="7" customFormat="1" ht="15.75" thickBot="1">
      <c r="A434" s="158"/>
      <c r="B434" s="57" t="s">
        <v>100</v>
      </c>
      <c r="C434" s="125">
        <v>12000</v>
      </c>
      <c r="D434" s="125"/>
      <c r="E434" s="142"/>
      <c r="F434" s="143"/>
      <c r="G434" s="124"/>
      <c r="H434" s="124"/>
      <c r="I434" s="124"/>
      <c r="J434" s="23"/>
    </row>
    <row r="435" spans="1:10" s="7" customFormat="1" ht="15">
      <c r="A435" s="156" t="s">
        <v>102</v>
      </c>
      <c r="B435" s="55" t="s">
        <v>357</v>
      </c>
      <c r="C435" s="139">
        <v>487000</v>
      </c>
      <c r="D435" s="139"/>
      <c r="E435" s="144"/>
      <c r="F435" s="145"/>
      <c r="G435" s="124"/>
      <c r="H435" s="124"/>
      <c r="I435" s="124"/>
      <c r="J435" s="23"/>
    </row>
    <row r="436" spans="1:10" s="7" customFormat="1" ht="15">
      <c r="A436" s="157"/>
      <c r="B436" s="56" t="s">
        <v>119</v>
      </c>
      <c r="C436" s="116">
        <v>180000</v>
      </c>
      <c r="D436" s="116"/>
      <c r="E436" s="119"/>
      <c r="F436" s="120"/>
      <c r="G436" s="124"/>
      <c r="H436" s="124"/>
      <c r="I436" s="124"/>
      <c r="J436" s="23"/>
    </row>
    <row r="437" spans="1:10" s="7" customFormat="1" ht="15">
      <c r="A437" s="157"/>
      <c r="B437" s="56" t="s">
        <v>331</v>
      </c>
      <c r="C437" s="116">
        <v>230000</v>
      </c>
      <c r="D437" s="116"/>
      <c r="E437" s="119"/>
      <c r="F437" s="120"/>
      <c r="G437" s="124"/>
      <c r="H437" s="124"/>
      <c r="I437" s="124"/>
      <c r="J437" s="23"/>
    </row>
    <row r="438" spans="1:10" s="7" customFormat="1" ht="15">
      <c r="A438" s="157"/>
      <c r="B438" s="56" t="s">
        <v>103</v>
      </c>
      <c r="C438" s="116">
        <v>130000</v>
      </c>
      <c r="D438" s="116"/>
      <c r="E438" s="119"/>
      <c r="F438" s="120"/>
      <c r="G438" s="124"/>
      <c r="H438" s="124"/>
      <c r="I438" s="124"/>
      <c r="J438" s="23"/>
    </row>
    <row r="439" spans="1:10" s="7" customFormat="1" ht="15">
      <c r="A439" s="157"/>
      <c r="B439" s="56" t="s">
        <v>120</v>
      </c>
      <c r="C439" s="116">
        <v>175000</v>
      </c>
      <c r="D439" s="116"/>
      <c r="E439" s="119"/>
      <c r="F439" s="120"/>
      <c r="G439" s="124"/>
      <c r="H439" s="124"/>
      <c r="I439" s="124"/>
      <c r="J439" s="23"/>
    </row>
    <row r="440" spans="1:10" s="7" customFormat="1" ht="15">
      <c r="A440" s="157"/>
      <c r="B440" s="56" t="s">
        <v>415</v>
      </c>
      <c r="C440" s="116">
        <v>70000</v>
      </c>
      <c r="D440" s="116"/>
      <c r="E440" s="58"/>
      <c r="F440" s="59"/>
      <c r="G440" s="60"/>
      <c r="H440" s="60"/>
      <c r="I440" s="60"/>
      <c r="J440" s="23"/>
    </row>
    <row r="441" spans="1:10" s="7" customFormat="1" ht="15">
      <c r="A441" s="157"/>
      <c r="B441" s="56" t="s">
        <v>121</v>
      </c>
      <c r="C441" s="116">
        <v>235000</v>
      </c>
      <c r="D441" s="116"/>
      <c r="E441" s="119"/>
      <c r="F441" s="120"/>
      <c r="G441" s="124"/>
      <c r="H441" s="124"/>
      <c r="I441" s="124"/>
      <c r="J441" s="23"/>
    </row>
    <row r="442" spans="1:10" s="7" customFormat="1" ht="15">
      <c r="A442" s="157"/>
      <c r="B442" s="56" t="s">
        <v>104</v>
      </c>
      <c r="C442" s="116">
        <v>290000</v>
      </c>
      <c r="D442" s="116"/>
      <c r="E442" s="119"/>
      <c r="F442" s="120"/>
      <c r="G442" s="124"/>
      <c r="H442" s="124"/>
      <c r="I442" s="124"/>
      <c r="J442" s="23"/>
    </row>
    <row r="443" spans="1:10" s="7" customFormat="1" ht="15.75" thickBot="1">
      <c r="A443" s="158"/>
      <c r="B443" s="61" t="s">
        <v>102</v>
      </c>
      <c r="C443" s="136">
        <v>15000</v>
      </c>
      <c r="D443" s="136"/>
      <c r="E443" s="137"/>
      <c r="F443" s="138"/>
      <c r="G443" s="124"/>
      <c r="H443" s="124"/>
      <c r="I443" s="124"/>
      <c r="J443" s="23"/>
    </row>
    <row r="444" spans="1:10" s="7" customFormat="1" ht="15">
      <c r="A444" s="128" t="s">
        <v>328</v>
      </c>
      <c r="B444" s="83" t="s">
        <v>122</v>
      </c>
      <c r="C444" s="139">
        <v>50000</v>
      </c>
      <c r="D444" s="139"/>
      <c r="E444" s="140"/>
      <c r="F444" s="141"/>
      <c r="G444" s="124"/>
      <c r="H444" s="124"/>
      <c r="I444" s="124"/>
      <c r="J444" s="23"/>
    </row>
    <row r="445" spans="1:10" s="7" customFormat="1" ht="15">
      <c r="A445" s="129"/>
      <c r="B445" s="69" t="s">
        <v>123</v>
      </c>
      <c r="C445" s="116">
        <v>85000</v>
      </c>
      <c r="D445" s="116"/>
      <c r="E445" s="117"/>
      <c r="F445" s="118"/>
      <c r="G445" s="124"/>
      <c r="H445" s="124"/>
      <c r="I445" s="124"/>
      <c r="J445" s="23"/>
    </row>
    <row r="446" spans="1:10" s="7" customFormat="1" ht="15">
      <c r="A446" s="129"/>
      <c r="B446" s="69" t="s">
        <v>124</v>
      </c>
      <c r="C446" s="116">
        <v>20000</v>
      </c>
      <c r="D446" s="116"/>
      <c r="E446" s="117"/>
      <c r="F446" s="118"/>
      <c r="G446" s="124"/>
      <c r="H446" s="124"/>
      <c r="I446" s="124"/>
      <c r="J446" s="23"/>
    </row>
    <row r="447" spans="1:10" s="7" customFormat="1" ht="15">
      <c r="A447" s="129"/>
      <c r="B447" s="69" t="s">
        <v>332</v>
      </c>
      <c r="C447" s="116">
        <v>40000</v>
      </c>
      <c r="D447" s="116"/>
      <c r="E447" s="117"/>
      <c r="F447" s="118"/>
      <c r="G447" s="124"/>
      <c r="H447" s="124"/>
      <c r="I447" s="124"/>
      <c r="J447" s="23"/>
    </row>
    <row r="448" spans="1:10" s="7" customFormat="1" ht="15">
      <c r="A448" s="129"/>
      <c r="B448" s="69" t="s">
        <v>418</v>
      </c>
      <c r="C448" s="116">
        <v>28000</v>
      </c>
      <c r="D448" s="116"/>
      <c r="E448" s="117"/>
      <c r="F448" s="118"/>
      <c r="G448" s="124"/>
      <c r="H448" s="124"/>
      <c r="I448" s="124"/>
      <c r="J448" s="23"/>
    </row>
    <row r="449" spans="1:13" s="7" customFormat="1" ht="15">
      <c r="A449" s="129"/>
      <c r="B449" s="69" t="s">
        <v>419</v>
      </c>
      <c r="C449" s="116">
        <v>28000</v>
      </c>
      <c r="D449" s="116"/>
      <c r="E449" s="117"/>
      <c r="F449" s="118"/>
      <c r="G449" s="124"/>
      <c r="H449" s="124"/>
      <c r="I449" s="124"/>
      <c r="J449" s="23"/>
    </row>
    <row r="450" spans="1:13" s="7" customFormat="1" ht="15">
      <c r="A450" s="129"/>
      <c r="B450" s="69" t="s">
        <v>420</v>
      </c>
      <c r="C450" s="116">
        <v>22000</v>
      </c>
      <c r="D450" s="116"/>
      <c r="E450" s="117"/>
      <c r="F450" s="118"/>
      <c r="G450" s="124"/>
      <c r="H450" s="124"/>
      <c r="I450" s="124"/>
      <c r="J450" s="23"/>
    </row>
    <row r="451" spans="1:13" s="7" customFormat="1" ht="15">
      <c r="A451" s="129"/>
      <c r="B451" s="69" t="s">
        <v>421</v>
      </c>
      <c r="C451" s="116">
        <v>28000</v>
      </c>
      <c r="D451" s="116"/>
      <c r="E451" s="117"/>
      <c r="F451" s="118"/>
      <c r="G451" s="124"/>
      <c r="H451" s="124"/>
      <c r="I451" s="124"/>
      <c r="J451" s="23"/>
    </row>
    <row r="452" spans="1:13" s="7" customFormat="1" ht="15">
      <c r="A452" s="129"/>
      <c r="B452" s="69" t="s">
        <v>422</v>
      </c>
      <c r="C452" s="116">
        <v>360000</v>
      </c>
      <c r="D452" s="116"/>
      <c r="E452" s="117"/>
      <c r="F452" s="118"/>
      <c r="G452" s="124"/>
      <c r="H452" s="124"/>
      <c r="I452" s="124"/>
      <c r="J452" s="23"/>
    </row>
    <row r="453" spans="1:13" s="7" customFormat="1" ht="15">
      <c r="A453" s="129"/>
      <c r="B453" s="69" t="s">
        <v>126</v>
      </c>
      <c r="C453" s="116">
        <v>30000</v>
      </c>
      <c r="D453" s="116"/>
      <c r="E453" s="117"/>
      <c r="F453" s="118"/>
      <c r="G453" s="124"/>
      <c r="H453" s="124"/>
      <c r="I453" s="124"/>
      <c r="J453" s="23"/>
    </row>
    <row r="454" spans="1:13" s="7" customFormat="1" ht="15">
      <c r="A454" s="129"/>
      <c r="B454" s="69" t="s">
        <v>359</v>
      </c>
      <c r="C454" s="116">
        <v>70000</v>
      </c>
      <c r="D454" s="116"/>
      <c r="E454" s="116"/>
      <c r="F454" s="135"/>
      <c r="G454" s="60"/>
      <c r="H454" s="60"/>
      <c r="I454" s="60"/>
      <c r="J454" s="23"/>
    </row>
    <row r="455" spans="1:13" s="7" customFormat="1" ht="15">
      <c r="A455" s="129"/>
      <c r="B455" s="69" t="s">
        <v>417</v>
      </c>
      <c r="C455" s="116">
        <v>60000</v>
      </c>
      <c r="D455" s="116"/>
      <c r="E455" s="162" t="s">
        <v>413</v>
      </c>
      <c r="F455" s="163"/>
      <c r="G455" s="60"/>
      <c r="H455" s="60"/>
      <c r="I455" s="60"/>
      <c r="J455" s="23"/>
    </row>
    <row r="456" spans="1:13" s="7" customFormat="1" ht="18">
      <c r="A456" s="129"/>
      <c r="B456" s="84" t="s">
        <v>416</v>
      </c>
      <c r="C456" s="116">
        <v>25000</v>
      </c>
      <c r="D456" s="116"/>
      <c r="E456" s="117"/>
      <c r="F456" s="118"/>
      <c r="G456" s="124"/>
      <c r="H456" s="124"/>
      <c r="I456" s="124"/>
      <c r="J456" s="172" t="s">
        <v>466</v>
      </c>
      <c r="K456" s="173"/>
      <c r="L456" s="173"/>
      <c r="M456" s="173"/>
    </row>
    <row r="457" spans="1:13" s="7" customFormat="1" ht="15.75" thickBot="1">
      <c r="A457" s="130"/>
      <c r="B457" s="70" t="s">
        <v>125</v>
      </c>
      <c r="C457" s="125">
        <v>60000</v>
      </c>
      <c r="D457" s="125"/>
      <c r="E457" s="126"/>
      <c r="F457" s="127"/>
      <c r="G457" s="124"/>
      <c r="H457" s="124"/>
      <c r="I457" s="124"/>
      <c r="J457" s="23"/>
    </row>
    <row r="458" spans="1:13" s="7" customFormat="1" ht="24.95" customHeight="1" thickBot="1">
      <c r="B458" s="82" t="s">
        <v>3</v>
      </c>
      <c r="C458" s="131">
        <f>SUM(C412:D457)</f>
        <v>8839000</v>
      </c>
      <c r="D458" s="132"/>
      <c r="H458" s="30"/>
      <c r="K458" s="62">
        <v>1</v>
      </c>
      <c r="L458" s="62" t="s">
        <v>423</v>
      </c>
    </row>
    <row r="459" spans="1:13" s="7" customFormat="1" ht="24.95" customHeight="1" thickBot="1">
      <c r="B459" s="76" t="s">
        <v>95</v>
      </c>
      <c r="C459" s="107"/>
      <c r="D459" s="109"/>
      <c r="H459" s="30"/>
      <c r="K459" s="62">
        <v>2</v>
      </c>
      <c r="L459" s="62" t="s">
        <v>424</v>
      </c>
    </row>
    <row r="460" spans="1:13" s="7" customFormat="1" ht="24.95" customHeight="1" thickBot="1">
      <c r="B460" s="77" t="s">
        <v>92</v>
      </c>
      <c r="C460" s="133">
        <f>C458*(100-C459)/100</f>
        <v>8839000</v>
      </c>
      <c r="D460" s="134"/>
      <c r="H460" s="30"/>
      <c r="K460" s="62">
        <v>3</v>
      </c>
      <c r="L460" s="62" t="s">
        <v>425</v>
      </c>
    </row>
    <row r="461" spans="1:13" s="7" customFormat="1" ht="15">
      <c r="H461" s="30"/>
      <c r="K461" s="62">
        <v>4</v>
      </c>
      <c r="L461" s="62" t="s">
        <v>426</v>
      </c>
    </row>
    <row r="462" spans="1:13" s="7" customFormat="1" ht="15.75" thickBot="1">
      <c r="H462" s="30"/>
      <c r="K462" s="62">
        <v>5</v>
      </c>
      <c r="L462" s="62" t="s">
        <v>427</v>
      </c>
    </row>
    <row r="463" spans="1:13" s="7" customFormat="1" ht="31.5" customHeight="1" thickBot="1">
      <c r="A463" s="113" t="s">
        <v>409</v>
      </c>
      <c r="B463" s="114"/>
      <c r="C463" s="115"/>
      <c r="H463" s="30"/>
      <c r="K463" s="62">
        <v>6</v>
      </c>
      <c r="L463" s="62" t="s">
        <v>428</v>
      </c>
    </row>
    <row r="464" spans="1:13" s="7" customFormat="1" ht="63.75" thickBot="1">
      <c r="A464" s="3" t="s">
        <v>0</v>
      </c>
      <c r="B464" s="4" t="s">
        <v>351</v>
      </c>
      <c r="C464" s="4" t="s">
        <v>352</v>
      </c>
      <c r="D464" s="4" t="s">
        <v>94</v>
      </c>
      <c r="E464" s="4" t="s">
        <v>353</v>
      </c>
      <c r="F464" s="5" t="s">
        <v>454</v>
      </c>
      <c r="H464" s="21"/>
      <c r="K464" s="62">
        <v>7</v>
      </c>
      <c r="L464" s="62" t="s">
        <v>429</v>
      </c>
    </row>
    <row r="465" spans="1:12" s="7" customFormat="1" ht="48" thickBot="1">
      <c r="A465" s="63">
        <v>1</v>
      </c>
      <c r="B465" s="64" t="s">
        <v>354</v>
      </c>
      <c r="C465" s="65" t="s">
        <v>355</v>
      </c>
      <c r="D465" s="65" t="s">
        <v>4</v>
      </c>
      <c r="E465" s="108"/>
      <c r="F465" s="66">
        <f>E489*C489/100*7</f>
        <v>0</v>
      </c>
      <c r="H465" s="67"/>
      <c r="K465" s="62">
        <v>8</v>
      </c>
      <c r="L465" s="14" t="s">
        <v>430</v>
      </c>
    </row>
    <row r="466" spans="1:12" s="7" customFormat="1" ht="15">
      <c r="H466" s="30"/>
      <c r="K466" s="62">
        <v>9</v>
      </c>
      <c r="L466" s="68" t="s">
        <v>431</v>
      </c>
    </row>
    <row r="467" spans="1:12" s="7" customFormat="1" ht="15">
      <c r="H467" s="30"/>
      <c r="K467" s="62">
        <v>10</v>
      </c>
      <c r="L467" s="68" t="s">
        <v>432</v>
      </c>
    </row>
    <row r="468" spans="1:12" s="7" customFormat="1" ht="18">
      <c r="B468" s="78" t="s">
        <v>350</v>
      </c>
      <c r="H468" s="30"/>
      <c r="K468" s="62">
        <v>11</v>
      </c>
      <c r="L468" s="68" t="s">
        <v>433</v>
      </c>
    </row>
    <row r="469" spans="1:12" s="7" customFormat="1" ht="15.75" thickBot="1">
      <c r="H469" s="30"/>
      <c r="K469" s="62">
        <v>12</v>
      </c>
      <c r="L469" s="68" t="s">
        <v>434</v>
      </c>
    </row>
    <row r="470" spans="1:12" s="7" customFormat="1" ht="36.75" thickBot="1">
      <c r="A470" s="91" t="s">
        <v>333</v>
      </c>
      <c r="B470" s="95" t="s">
        <v>334</v>
      </c>
      <c r="C470" s="154" t="s">
        <v>335</v>
      </c>
      <c r="D470" s="154"/>
      <c r="E470" s="86" t="s">
        <v>95</v>
      </c>
      <c r="F470" s="154" t="s">
        <v>92</v>
      </c>
      <c r="G470" s="159"/>
      <c r="H470" s="21"/>
      <c r="K470" s="62">
        <v>13</v>
      </c>
      <c r="L470" s="68" t="s">
        <v>435</v>
      </c>
    </row>
    <row r="471" spans="1:12" s="7" customFormat="1" ht="20.25">
      <c r="A471" s="92">
        <v>1</v>
      </c>
      <c r="B471" s="96" t="s">
        <v>337</v>
      </c>
      <c r="C471" s="155">
        <f>G38</f>
        <v>1545625</v>
      </c>
      <c r="D471" s="155"/>
      <c r="E471" s="87">
        <f>G39</f>
        <v>0</v>
      </c>
      <c r="F471" s="155">
        <f>G40</f>
        <v>1545625</v>
      </c>
      <c r="G471" s="160"/>
      <c r="H471" s="60"/>
      <c r="K471" s="62">
        <v>14</v>
      </c>
      <c r="L471" s="68" t="s">
        <v>436</v>
      </c>
    </row>
    <row r="472" spans="1:12" s="7" customFormat="1" ht="20.25">
      <c r="A472" s="93">
        <v>2</v>
      </c>
      <c r="B472" s="97" t="s">
        <v>348</v>
      </c>
      <c r="C472" s="151">
        <f>G60</f>
        <v>962500</v>
      </c>
      <c r="D472" s="151"/>
      <c r="E472" s="85">
        <f>G61</f>
        <v>0</v>
      </c>
      <c r="F472" s="151">
        <f>G62</f>
        <v>962500</v>
      </c>
      <c r="G472" s="161"/>
      <c r="H472" s="60"/>
      <c r="K472" s="62">
        <v>15</v>
      </c>
      <c r="L472" s="68" t="s">
        <v>438</v>
      </c>
    </row>
    <row r="473" spans="1:12" s="7" customFormat="1" ht="20.25">
      <c r="A473" s="93">
        <v>3</v>
      </c>
      <c r="B473" s="97" t="s">
        <v>349</v>
      </c>
      <c r="C473" s="151">
        <f>G73</f>
        <v>15000</v>
      </c>
      <c r="D473" s="151"/>
      <c r="E473" s="85">
        <f>G74</f>
        <v>0</v>
      </c>
      <c r="F473" s="151">
        <f>G75</f>
        <v>15000</v>
      </c>
      <c r="G473" s="161"/>
      <c r="H473" s="60"/>
      <c r="K473" s="62">
        <v>16</v>
      </c>
      <c r="L473" s="68" t="s">
        <v>437</v>
      </c>
    </row>
    <row r="474" spans="1:12" s="7" customFormat="1" ht="20.25">
      <c r="A474" s="93">
        <v>4</v>
      </c>
      <c r="B474" s="97" t="s">
        <v>347</v>
      </c>
      <c r="C474" s="151">
        <f>G118</f>
        <v>291750</v>
      </c>
      <c r="D474" s="151"/>
      <c r="E474" s="85">
        <f>G119</f>
        <v>0</v>
      </c>
      <c r="F474" s="151">
        <f>G120</f>
        <v>291750</v>
      </c>
      <c r="G474" s="161"/>
      <c r="H474" s="60"/>
    </row>
    <row r="475" spans="1:12" s="7" customFormat="1" ht="20.25">
      <c r="A475" s="93">
        <v>5</v>
      </c>
      <c r="B475" s="97" t="s">
        <v>346</v>
      </c>
      <c r="C475" s="151">
        <f>G143</f>
        <v>1503500</v>
      </c>
      <c r="D475" s="151"/>
      <c r="E475" s="85">
        <f>G144</f>
        <v>0</v>
      </c>
      <c r="F475" s="151">
        <f>G145</f>
        <v>1503500</v>
      </c>
      <c r="G475" s="161"/>
      <c r="H475" s="60"/>
    </row>
    <row r="476" spans="1:12" s="7" customFormat="1" ht="20.25">
      <c r="A476" s="93">
        <v>6</v>
      </c>
      <c r="B476" s="97" t="s">
        <v>345</v>
      </c>
      <c r="C476" s="151">
        <f>G165</f>
        <v>536500</v>
      </c>
      <c r="D476" s="151"/>
      <c r="E476" s="85">
        <f>G166</f>
        <v>0</v>
      </c>
      <c r="F476" s="151">
        <f>G167</f>
        <v>536500</v>
      </c>
      <c r="G476" s="161"/>
      <c r="H476" s="60"/>
    </row>
    <row r="477" spans="1:12" s="7" customFormat="1" ht="20.25">
      <c r="A477" s="93">
        <v>7</v>
      </c>
      <c r="B477" s="97" t="s">
        <v>344</v>
      </c>
      <c r="C477" s="151">
        <f>G177</f>
        <v>462750</v>
      </c>
      <c r="D477" s="151"/>
      <c r="E477" s="85">
        <f>G178</f>
        <v>0</v>
      </c>
      <c r="F477" s="151">
        <f>G179</f>
        <v>462750</v>
      </c>
      <c r="G477" s="161"/>
      <c r="H477" s="60"/>
    </row>
    <row r="478" spans="1:12" s="7" customFormat="1" ht="20.25">
      <c r="A478" s="93">
        <v>8</v>
      </c>
      <c r="B478" s="97" t="s">
        <v>132</v>
      </c>
      <c r="C478" s="151">
        <f>G190</f>
        <v>190000</v>
      </c>
      <c r="D478" s="151"/>
      <c r="E478" s="85">
        <f>G191</f>
        <v>0</v>
      </c>
      <c r="F478" s="151">
        <f>G192</f>
        <v>190000</v>
      </c>
      <c r="G478" s="161"/>
      <c r="H478" s="60"/>
    </row>
    <row r="479" spans="1:12" s="7" customFormat="1" ht="20.25">
      <c r="A479" s="93">
        <v>9</v>
      </c>
      <c r="B479" s="97" t="s">
        <v>222</v>
      </c>
      <c r="C479" s="151">
        <f>G215</f>
        <v>606700</v>
      </c>
      <c r="D479" s="151"/>
      <c r="E479" s="85">
        <f>G216</f>
        <v>0</v>
      </c>
      <c r="F479" s="151">
        <f>G217</f>
        <v>606700</v>
      </c>
      <c r="G479" s="161"/>
      <c r="H479" s="60"/>
    </row>
    <row r="480" spans="1:12" s="7" customFormat="1" ht="20.25">
      <c r="A480" s="93">
        <v>10</v>
      </c>
      <c r="B480" s="97" t="s">
        <v>343</v>
      </c>
      <c r="C480" s="151">
        <f>G234</f>
        <v>491500</v>
      </c>
      <c r="D480" s="151"/>
      <c r="E480" s="85">
        <f>G235</f>
        <v>0</v>
      </c>
      <c r="F480" s="151">
        <f>G236</f>
        <v>491500</v>
      </c>
      <c r="G480" s="161"/>
      <c r="H480" s="60"/>
    </row>
    <row r="481" spans="1:11" s="7" customFormat="1" ht="20.25">
      <c r="A481" s="93">
        <v>11</v>
      </c>
      <c r="B481" s="97" t="s">
        <v>342</v>
      </c>
      <c r="C481" s="151">
        <f>G255</f>
        <v>210750</v>
      </c>
      <c r="D481" s="151"/>
      <c r="E481" s="85">
        <f>G256</f>
        <v>0</v>
      </c>
      <c r="F481" s="151">
        <f>G257</f>
        <v>210750</v>
      </c>
      <c r="G481" s="161"/>
      <c r="H481" s="60"/>
    </row>
    <row r="482" spans="1:11" s="7" customFormat="1" ht="20.25">
      <c r="A482" s="93">
        <v>12</v>
      </c>
      <c r="B482" s="97" t="s">
        <v>341</v>
      </c>
      <c r="C482" s="151">
        <f>G314</f>
        <v>590900</v>
      </c>
      <c r="D482" s="151"/>
      <c r="E482" s="85">
        <f>G315</f>
        <v>0</v>
      </c>
      <c r="F482" s="151">
        <f>G316</f>
        <v>590900</v>
      </c>
      <c r="G482" s="161"/>
      <c r="H482" s="60"/>
    </row>
    <row r="483" spans="1:11" s="7" customFormat="1" ht="20.25">
      <c r="A483" s="93">
        <v>13</v>
      </c>
      <c r="B483" s="97" t="s">
        <v>246</v>
      </c>
      <c r="C483" s="151">
        <f>G342</f>
        <v>3168000</v>
      </c>
      <c r="D483" s="151"/>
      <c r="E483" s="85">
        <f>G343</f>
        <v>0</v>
      </c>
      <c r="F483" s="151">
        <f>G344</f>
        <v>3168000</v>
      </c>
      <c r="G483" s="161"/>
      <c r="H483" s="60"/>
    </row>
    <row r="484" spans="1:11" s="7" customFormat="1" ht="20.25">
      <c r="A484" s="93">
        <v>14</v>
      </c>
      <c r="B484" s="97" t="s">
        <v>251</v>
      </c>
      <c r="C484" s="151">
        <f>G351</f>
        <v>370000</v>
      </c>
      <c r="D484" s="151"/>
      <c r="E484" s="85">
        <f>G352</f>
        <v>0</v>
      </c>
      <c r="F484" s="151">
        <f>G353</f>
        <v>370000</v>
      </c>
      <c r="G484" s="161"/>
      <c r="H484" s="60"/>
    </row>
    <row r="485" spans="1:11" s="7" customFormat="1" ht="22.5" customHeight="1">
      <c r="A485" s="93">
        <v>15</v>
      </c>
      <c r="B485" s="97" t="s">
        <v>340</v>
      </c>
      <c r="C485" s="151">
        <f>G367</f>
        <v>336500</v>
      </c>
      <c r="D485" s="151"/>
      <c r="E485" s="85">
        <f>G368</f>
        <v>0</v>
      </c>
      <c r="F485" s="151">
        <f>G369</f>
        <v>336500</v>
      </c>
      <c r="G485" s="161"/>
      <c r="H485" s="60"/>
    </row>
    <row r="486" spans="1:11" s="7" customFormat="1" ht="22.5" customHeight="1">
      <c r="A486" s="93">
        <v>16</v>
      </c>
      <c r="B486" s="97" t="s">
        <v>339</v>
      </c>
      <c r="C486" s="151">
        <f>G380</f>
        <v>121100</v>
      </c>
      <c r="D486" s="151"/>
      <c r="E486" s="85">
        <f>G381</f>
        <v>0</v>
      </c>
      <c r="F486" s="151">
        <f>G382</f>
        <v>121100</v>
      </c>
      <c r="G486" s="161"/>
      <c r="H486" s="60"/>
    </row>
    <row r="487" spans="1:11" s="7" customFormat="1" ht="22.5" customHeight="1">
      <c r="A487" s="93">
        <v>17</v>
      </c>
      <c r="B487" s="97" t="s">
        <v>410</v>
      </c>
      <c r="C487" s="151">
        <f>G390</f>
        <v>340000</v>
      </c>
      <c r="D487" s="151"/>
      <c r="E487" s="85">
        <f>G391</f>
        <v>0</v>
      </c>
      <c r="F487" s="151">
        <f>G392</f>
        <v>340000</v>
      </c>
      <c r="G487" s="161"/>
      <c r="H487" s="60"/>
    </row>
    <row r="488" spans="1:11" s="7" customFormat="1" ht="40.5">
      <c r="A488" s="93">
        <v>18</v>
      </c>
      <c r="B488" s="98" t="s">
        <v>91</v>
      </c>
      <c r="C488" s="151">
        <f>G405</f>
        <v>121000</v>
      </c>
      <c r="D488" s="151"/>
      <c r="E488" s="85">
        <f>G406</f>
        <v>0</v>
      </c>
      <c r="F488" s="151">
        <f>G407</f>
        <v>121000</v>
      </c>
      <c r="G488" s="161"/>
      <c r="H488" s="60"/>
    </row>
    <row r="489" spans="1:11" s="7" customFormat="1" ht="57" customHeight="1">
      <c r="A489" s="93">
        <v>19</v>
      </c>
      <c r="B489" s="98" t="s">
        <v>356</v>
      </c>
      <c r="C489" s="85">
        <f>SUM(F471:G488)</f>
        <v>11864075</v>
      </c>
      <c r="D489" s="89" t="s">
        <v>455</v>
      </c>
      <c r="E489" s="81">
        <f>E465</f>
        <v>0</v>
      </c>
      <c r="F489" s="85">
        <f>F465</f>
        <v>0</v>
      </c>
      <c r="G489" s="90" t="s">
        <v>456</v>
      </c>
      <c r="H489" s="174"/>
      <c r="I489" s="175"/>
      <c r="J489" s="175"/>
      <c r="K489" s="79"/>
    </row>
    <row r="490" spans="1:11" s="7" customFormat="1" ht="21" thickBot="1">
      <c r="A490" s="94">
        <v>20</v>
      </c>
      <c r="B490" s="99" t="s">
        <v>338</v>
      </c>
      <c r="C490" s="185">
        <f>C458</f>
        <v>8839000</v>
      </c>
      <c r="D490" s="185"/>
      <c r="E490" s="88">
        <f>C459</f>
        <v>0</v>
      </c>
      <c r="F490" s="185">
        <f>C460</f>
        <v>8839000</v>
      </c>
      <c r="G490" s="186"/>
      <c r="H490" s="60"/>
    </row>
    <row r="491" spans="1:11" s="7" customFormat="1" ht="30" customHeight="1" thickBot="1">
      <c r="C491" s="164" t="s">
        <v>3</v>
      </c>
      <c r="D491" s="165"/>
      <c r="E491" s="132"/>
      <c r="F491" s="179">
        <f>SUM(F471:G490)</f>
        <v>20703075</v>
      </c>
      <c r="G491" s="180"/>
      <c r="H491" s="60"/>
    </row>
    <row r="492" spans="1:11" s="7" customFormat="1" ht="30" customHeight="1" thickBot="1">
      <c r="C492" s="166" t="s">
        <v>93</v>
      </c>
      <c r="D492" s="167"/>
      <c r="E492" s="168"/>
      <c r="F492" s="181">
        <f>F491*0.18</f>
        <v>3726553.5</v>
      </c>
      <c r="G492" s="182"/>
      <c r="H492" s="60"/>
    </row>
    <row r="493" spans="1:11" s="7" customFormat="1" ht="30" customHeight="1" thickBot="1">
      <c r="C493" s="176" t="s">
        <v>336</v>
      </c>
      <c r="D493" s="177"/>
      <c r="E493" s="178"/>
      <c r="F493" s="183">
        <f>F492+F491</f>
        <v>24429628.5</v>
      </c>
      <c r="G493" s="184"/>
      <c r="H493" s="60"/>
    </row>
    <row r="494" spans="1:11" s="7" customFormat="1" ht="15">
      <c r="H494" s="30"/>
    </row>
    <row r="495" spans="1:11" s="7" customFormat="1" ht="15">
      <c r="H495" s="30"/>
    </row>
  </sheetData>
  <sheetProtection password="E4C3" sheet="1" objects="1" scenarios="1"/>
  <protectedRanges>
    <protectedRange sqref="E465" name="טווח20"/>
    <protectedRange sqref="C459" name="טווח19"/>
    <protectedRange sqref="G406" name="טווח18"/>
    <protectedRange sqref="G391" name="טווח17"/>
    <protectedRange sqref="G166" name="טווח6"/>
    <protectedRange sqref="G144" name="טווח5"/>
    <protectedRange sqref="G74" name="טווח3"/>
    <protectedRange sqref="G39" name="טווח1"/>
    <protectedRange sqref="G61" name="טווח2"/>
    <protectedRange sqref="G119" name="טווח4"/>
    <protectedRange sqref="G178" name="טווח7"/>
    <protectedRange sqref="G191" name="טווח8"/>
    <protectedRange sqref="G216" name="טווח9"/>
    <protectedRange sqref="G235" name="טווח10"/>
    <protectedRange sqref="G256" name="טווח11"/>
    <protectedRange sqref="G315" name="טווח12"/>
    <protectedRange sqref="G343" name="טווח13"/>
    <protectedRange sqref="G352" name="טווח14"/>
    <protectedRange sqref="G368" name="טווח15"/>
    <protectedRange sqref="G381" name="טווח16"/>
  </protectedRanges>
  <autoFilter ref="A9:J358"/>
  <mergeCells count="268">
    <mergeCell ref="C5:I5"/>
    <mergeCell ref="J456:M456"/>
    <mergeCell ref="C472:D472"/>
    <mergeCell ref="C473:D473"/>
    <mergeCell ref="C474:D474"/>
    <mergeCell ref="C475:D475"/>
    <mergeCell ref="C476:D476"/>
    <mergeCell ref="H489:J489"/>
    <mergeCell ref="C493:E493"/>
    <mergeCell ref="F491:G491"/>
    <mergeCell ref="F492:G492"/>
    <mergeCell ref="F493:G493"/>
    <mergeCell ref="C485:D485"/>
    <mergeCell ref="C486:D486"/>
    <mergeCell ref="C488:D488"/>
    <mergeCell ref="C490:D490"/>
    <mergeCell ref="F490:G490"/>
    <mergeCell ref="F485:G485"/>
    <mergeCell ref="F486:G486"/>
    <mergeCell ref="F488:G488"/>
    <mergeCell ref="C487:D487"/>
    <mergeCell ref="F487:G487"/>
    <mergeCell ref="F476:G476"/>
    <mergeCell ref="F477:G477"/>
    <mergeCell ref="F478:G478"/>
    <mergeCell ref="C491:E491"/>
    <mergeCell ref="C492:E492"/>
    <mergeCell ref="C481:D481"/>
    <mergeCell ref="C482:D482"/>
    <mergeCell ref="C483:D483"/>
    <mergeCell ref="C484:D484"/>
    <mergeCell ref="F479:G479"/>
    <mergeCell ref="F480:G480"/>
    <mergeCell ref="F481:G481"/>
    <mergeCell ref="F482:G482"/>
    <mergeCell ref="F483:G483"/>
    <mergeCell ref="F484:G484"/>
    <mergeCell ref="F472:G472"/>
    <mergeCell ref="F473:G473"/>
    <mergeCell ref="F474:G474"/>
    <mergeCell ref="F475:G475"/>
    <mergeCell ref="E429:F429"/>
    <mergeCell ref="G429:I429"/>
    <mergeCell ref="E427:F427"/>
    <mergeCell ref="G427:I427"/>
    <mergeCell ref="E436:F436"/>
    <mergeCell ref="G436:I436"/>
    <mergeCell ref="G441:I441"/>
    <mergeCell ref="G445:I445"/>
    <mergeCell ref="G451:I451"/>
    <mergeCell ref="G438:I438"/>
    <mergeCell ref="E455:F455"/>
    <mergeCell ref="E451:F451"/>
    <mergeCell ref="A8:C8"/>
    <mergeCell ref="A66:C66"/>
    <mergeCell ref="A148:C148"/>
    <mergeCell ref="A80:C80"/>
    <mergeCell ref="A123:C123"/>
    <mergeCell ref="C470:D470"/>
    <mergeCell ref="C471:D471"/>
    <mergeCell ref="C423:D423"/>
    <mergeCell ref="C424:D424"/>
    <mergeCell ref="C420:D420"/>
    <mergeCell ref="C421:D421"/>
    <mergeCell ref="C422:D422"/>
    <mergeCell ref="A412:A422"/>
    <mergeCell ref="A423:A434"/>
    <mergeCell ref="C425:D425"/>
    <mergeCell ref="C426:D426"/>
    <mergeCell ref="C429:D429"/>
    <mergeCell ref="C432:D432"/>
    <mergeCell ref="C436:D436"/>
    <mergeCell ref="C75:F75"/>
    <mergeCell ref="F470:G470"/>
    <mergeCell ref="F471:G471"/>
    <mergeCell ref="A410:C410"/>
    <mergeCell ref="A435:A443"/>
    <mergeCell ref="C477:D477"/>
    <mergeCell ref="C478:D478"/>
    <mergeCell ref="C479:D479"/>
    <mergeCell ref="C480:D480"/>
    <mergeCell ref="C416:D416"/>
    <mergeCell ref="E416:F416"/>
    <mergeCell ref="G416:I416"/>
    <mergeCell ref="C417:D417"/>
    <mergeCell ref="E417:F417"/>
    <mergeCell ref="G417:I417"/>
    <mergeCell ref="C418:D418"/>
    <mergeCell ref="E423:F423"/>
    <mergeCell ref="G423:I423"/>
    <mergeCell ref="E422:F422"/>
    <mergeCell ref="G422:I422"/>
    <mergeCell ref="G419:I419"/>
    <mergeCell ref="E420:F420"/>
    <mergeCell ref="G420:I420"/>
    <mergeCell ref="E421:F421"/>
    <mergeCell ref="G421:I421"/>
    <mergeCell ref="G424:I424"/>
    <mergeCell ref="E425:F425"/>
    <mergeCell ref="G425:I425"/>
    <mergeCell ref="E426:F426"/>
    <mergeCell ref="G411:I411"/>
    <mergeCell ref="E411:F411"/>
    <mergeCell ref="C411:D411"/>
    <mergeCell ref="C412:D412"/>
    <mergeCell ref="E412:F412"/>
    <mergeCell ref="G412:I412"/>
    <mergeCell ref="C413:D413"/>
    <mergeCell ref="E413:F413"/>
    <mergeCell ref="G413:I413"/>
    <mergeCell ref="C428:D428"/>
    <mergeCell ref="E428:F428"/>
    <mergeCell ref="G428:I428"/>
    <mergeCell ref="C427:D427"/>
    <mergeCell ref="G426:I426"/>
    <mergeCell ref="E424:F424"/>
    <mergeCell ref="C414:D414"/>
    <mergeCell ref="E414:F414"/>
    <mergeCell ref="E432:F432"/>
    <mergeCell ref="G432:I432"/>
    <mergeCell ref="G418:I418"/>
    <mergeCell ref="C419:D419"/>
    <mergeCell ref="E419:F419"/>
    <mergeCell ref="G414:I414"/>
    <mergeCell ref="C415:D415"/>
    <mergeCell ref="E415:F415"/>
    <mergeCell ref="G415:I415"/>
    <mergeCell ref="E418:F418"/>
    <mergeCell ref="C433:D433"/>
    <mergeCell ref="E433:F433"/>
    <mergeCell ref="G433:I433"/>
    <mergeCell ref="C430:D430"/>
    <mergeCell ref="E430:F430"/>
    <mergeCell ref="G430:I430"/>
    <mergeCell ref="C431:D431"/>
    <mergeCell ref="E431:F431"/>
    <mergeCell ref="G431:I431"/>
    <mergeCell ref="C439:D439"/>
    <mergeCell ref="E439:F439"/>
    <mergeCell ref="G439:I439"/>
    <mergeCell ref="C440:D440"/>
    <mergeCell ref="C437:D437"/>
    <mergeCell ref="E437:F437"/>
    <mergeCell ref="G437:I437"/>
    <mergeCell ref="C434:D434"/>
    <mergeCell ref="E434:F434"/>
    <mergeCell ref="G434:I434"/>
    <mergeCell ref="C435:D435"/>
    <mergeCell ref="E435:F435"/>
    <mergeCell ref="G435:I435"/>
    <mergeCell ref="C234:F234"/>
    <mergeCell ref="C448:D448"/>
    <mergeCell ref="E448:F448"/>
    <mergeCell ref="G448:I448"/>
    <mergeCell ref="C449:D449"/>
    <mergeCell ref="E449:F449"/>
    <mergeCell ref="G449:I449"/>
    <mergeCell ref="C447:D447"/>
    <mergeCell ref="E447:F447"/>
    <mergeCell ref="G447:I447"/>
    <mergeCell ref="C446:D446"/>
    <mergeCell ref="E446:F446"/>
    <mergeCell ref="G446:I446"/>
    <mergeCell ref="C443:D443"/>
    <mergeCell ref="E443:F443"/>
    <mergeCell ref="G443:I443"/>
    <mergeCell ref="C444:D444"/>
    <mergeCell ref="E444:F444"/>
    <mergeCell ref="G444:I444"/>
    <mergeCell ref="C442:D442"/>
    <mergeCell ref="E442:F442"/>
    <mergeCell ref="G442:I442"/>
    <mergeCell ref="C438:D438"/>
    <mergeCell ref="E438:F438"/>
    <mergeCell ref="A463:C463"/>
    <mergeCell ref="C456:D456"/>
    <mergeCell ref="E456:F456"/>
    <mergeCell ref="G456:I456"/>
    <mergeCell ref="C457:D457"/>
    <mergeCell ref="E457:F457"/>
    <mergeCell ref="G457:I457"/>
    <mergeCell ref="C453:D453"/>
    <mergeCell ref="E453:F453"/>
    <mergeCell ref="G453:I453"/>
    <mergeCell ref="A444:A457"/>
    <mergeCell ref="C458:D458"/>
    <mergeCell ref="C460:D460"/>
    <mergeCell ref="C452:D452"/>
    <mergeCell ref="E452:F452"/>
    <mergeCell ref="G452:I452"/>
    <mergeCell ref="C450:D450"/>
    <mergeCell ref="E450:F450"/>
    <mergeCell ref="G450:I450"/>
    <mergeCell ref="C451:D451"/>
    <mergeCell ref="C454:D454"/>
    <mergeCell ref="C455:D455"/>
    <mergeCell ref="E454:F454"/>
    <mergeCell ref="C38:F38"/>
    <mergeCell ref="C39:F39"/>
    <mergeCell ref="C40:F40"/>
    <mergeCell ref="C60:F60"/>
    <mergeCell ref="C61:F61"/>
    <mergeCell ref="C62:F62"/>
    <mergeCell ref="C73:F73"/>
    <mergeCell ref="C74:F74"/>
    <mergeCell ref="C118:F118"/>
    <mergeCell ref="C215:F215"/>
    <mergeCell ref="C216:F216"/>
    <mergeCell ref="C217:F217"/>
    <mergeCell ref="A44:C44"/>
    <mergeCell ref="C119:F119"/>
    <mergeCell ref="C144:F144"/>
    <mergeCell ref="C145:F145"/>
    <mergeCell ref="C165:F165"/>
    <mergeCell ref="C166:F166"/>
    <mergeCell ref="C167:F167"/>
    <mergeCell ref="C177:F177"/>
    <mergeCell ref="C178:F178"/>
    <mergeCell ref="A182:C182"/>
    <mergeCell ref="A195:C195"/>
    <mergeCell ref="B2:G2"/>
    <mergeCell ref="C391:F391"/>
    <mergeCell ref="C392:F392"/>
    <mergeCell ref="C405:F405"/>
    <mergeCell ref="C406:F406"/>
    <mergeCell ref="C407:F407"/>
    <mergeCell ref="C236:F236"/>
    <mergeCell ref="C255:F255"/>
    <mergeCell ref="C256:F256"/>
    <mergeCell ref="C257:F257"/>
    <mergeCell ref="C314:F314"/>
    <mergeCell ref="C315:F315"/>
    <mergeCell ref="C316:F316"/>
    <mergeCell ref="C342:F342"/>
    <mergeCell ref="C343:F343"/>
    <mergeCell ref="A260:C260"/>
    <mergeCell ref="A319:C319"/>
    <mergeCell ref="A239:C239"/>
    <mergeCell ref="C344:F344"/>
    <mergeCell ref="A395:C395"/>
    <mergeCell ref="A356:C356"/>
    <mergeCell ref="A372:C372"/>
    <mergeCell ref="A347:C347"/>
    <mergeCell ref="A385:C385"/>
    <mergeCell ref="C235:F235"/>
    <mergeCell ref="A170:C170"/>
    <mergeCell ref="C120:F120"/>
    <mergeCell ref="C143:F143"/>
    <mergeCell ref="C445:D445"/>
    <mergeCell ref="E445:F445"/>
    <mergeCell ref="C441:D441"/>
    <mergeCell ref="E441:F441"/>
    <mergeCell ref="C6:H6"/>
    <mergeCell ref="C351:F351"/>
    <mergeCell ref="C352:F352"/>
    <mergeCell ref="C353:F353"/>
    <mergeCell ref="C367:F367"/>
    <mergeCell ref="C368:F368"/>
    <mergeCell ref="C369:F369"/>
    <mergeCell ref="C380:F380"/>
    <mergeCell ref="C381:F381"/>
    <mergeCell ref="C382:F382"/>
    <mergeCell ref="C390:F390"/>
    <mergeCell ref="A220:C220"/>
    <mergeCell ref="C179:F179"/>
    <mergeCell ref="C190:F190"/>
    <mergeCell ref="C191:F191"/>
    <mergeCell ref="C192:F192"/>
  </mergeCells>
  <pageMargins left="0.7" right="0.7" top="0.75" bottom="0.75" header="0.3" footer="0.3"/>
  <pageSetup paperSize="9" scale="90"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מחלקת תקשוב - דואר נכנס - מחלקת (קש''א)" ma:contentTypeID="0x0101000F0F5398ABCC774EA63F8BA657B40C646200E1F9DA7B9A6057429EF996B37D069B23" ma:contentTypeVersion="24" ma:contentTypeDescription="צור מסמך חדש." ma:contentTypeScope="" ma:versionID="1bbb561d228f87fda922e012b08e2dfd">
  <xsd:schema xmlns:xsd="http://www.w3.org/2001/XMLSchema" xmlns:p="http://schemas.microsoft.com/office/2006/metadata/properties" xmlns:ns1="F2B39882-E02B-4375-B893-A3DEDAF5D6CA" xmlns:ns2="77704bc4-301f-4066-b151-4b0d8f28c850" xmlns:ns3="4739CFAE-F1E6-47AB-835E-92A16512620F" targetNamespace="http://schemas.microsoft.com/office/2006/metadata/properties" ma:root="true" ma:fieldsID="76766a2448692afa9676d7d9b80108e3" ns1:_="" ns2:_="" ns3:_="">
    <xsd:import namespace="F2B39882-E02B-4375-B893-A3DEDAF5D6CA"/>
    <xsd:import namespace="77704bc4-301f-4066-b151-4b0d8f28c850"/>
    <xsd:import namespace="4739CFAE-F1E6-47AB-835E-92A16512620F"/>
    <xsd:element name="properties">
      <xsd:complexType>
        <xsd:sequence>
          <xsd:element name="documentManagement">
            <xsd:complexType>
              <xsd:all>
                <xsd:element ref="ns1:SDToList" minOccurs="0"/>
                <xsd:element ref="ns1:SDCCList" minOccurs="0"/>
                <xsd:element ref="ns1:SDSenderName" minOccurs="0"/>
                <xsd:element ref="ns2:FileTypes" minOccurs="0"/>
                <xsd:element ref="ns3:CCare"/>
                <xsd:element ref="ns3:CPerson" minOccurs="0"/>
                <xsd:element ref="ns2:SDCategories" minOccurs="0"/>
                <xsd:element ref="ns2:SDCategoryID" minOccurs="0"/>
                <xsd:element ref="ns2:SDHebDate" minOccurs="0"/>
                <xsd:element ref="ns2:SDDocDate" minOccurs="0"/>
                <xsd:element ref="ns2:SDAsmachta" minOccurs="0"/>
                <xsd:element ref="ns2:SDAuthor" minOccurs="0"/>
                <xsd:element ref="ns2:SDOriginalID" minOccurs="0"/>
                <xsd:element ref="ns2:SDOfflineTo" minOccurs="0"/>
                <xsd:element ref="ns2:AutoNumber" minOccurs="0"/>
                <xsd:element ref="ns2:SDDocumentSource" minOccurs="0"/>
                <xsd:element ref="ns2:SDImportance" minOccurs="0"/>
              </xsd:all>
            </xsd:complexType>
          </xsd:element>
        </xsd:sequence>
      </xsd:complexType>
    </xsd:element>
  </xsd:schema>
  <xsd:schema xmlns:xsd="http://www.w3.org/2001/XMLSchema" xmlns:dms="http://schemas.microsoft.com/office/2006/documentManagement/types" targetNamespace="F2B39882-E02B-4375-B893-A3DEDAF5D6CA" elementFormDefault="qualified">
    <xsd:import namespace="http://schemas.microsoft.com/office/2006/documentManagement/types"/>
    <xsd:element name="SDToList" ma:index="0" nillable="true" ma:displayName="אל" ma:internalName="SDToList">
      <xsd:simpleType>
        <xsd:restriction base="dms:Note"/>
      </xsd:simpleType>
    </xsd:element>
    <xsd:element name="SDCCList" ma:index="1" nillable="true" ma:displayName="עותק" ma:internalName="SDCCList">
      <xsd:simpleType>
        <xsd:restriction base="dms:Text"/>
      </xsd:simpleType>
    </xsd:element>
    <xsd:element name="SDSenderName" ma:index="2" nillable="true" ma:displayName="שם השולח" ma:internalName="SDSenderName">
      <xsd:simpleType>
        <xsd:restriction base="dms:Text"/>
      </xsd:simpleType>
    </xsd:element>
  </xsd:schema>
  <xsd:schema xmlns:xsd="http://www.w3.org/2001/XMLSchema" xmlns:dms="http://schemas.microsoft.com/office/2006/documentManagement/types" targetNamespace="77704bc4-301f-4066-b151-4b0d8f28c850" elementFormDefault="qualified">
    <xsd:import namespace="http://schemas.microsoft.com/office/2006/documentManagement/types"/>
    <xsd:element name="FileTypes" ma:index="3" nillable="true" ma:displayName="סוג המסמך" ma:default="מסמך רגיל" ma:format="Dropdown" ma:internalName="FileTypes">
      <xsd:simpleType>
        <xsd:restriction base="dms:Choice">
          <xsd:enumeration value="מסמך רגיל"/>
          <xsd:enumeration value="שרטוט פרוייקט"/>
          <xsd:enumeration value="צילום פרוייקט"/>
          <xsd:enumeration value="מסמך סרוק"/>
        </xsd:restriction>
      </xsd:simpleType>
    </xsd:element>
    <xsd:element name="SDCategories" ma:index="6" nillable="true" ma:displayName="נושאים" ma:internalName="SDCategories">
      <xsd:simpleType>
        <xsd:restriction base="dms:Note"/>
      </xsd:simpleType>
    </xsd:element>
    <xsd:element name="SDCategoryID" ma:index="7" nillable="true" ma:displayName="SDCategoryID" ma:internalName="SDCategoryID">
      <xsd:simpleType>
        <xsd:restriction base="dms:Text"/>
      </xsd:simpleType>
    </xsd:element>
    <xsd:element name="SDHebDate" ma:index="8" nillable="true" ma:displayName="תאריך עברי" ma:internalName="SDHebDate">
      <xsd:simpleType>
        <xsd:restriction base="dms:Text"/>
      </xsd:simpleType>
    </xsd:element>
    <xsd:element name="SDDocDate" ma:index="9" nillable="true" ma:displayName="תאריך המסמך" ma:internalName="SDDocDate">
      <xsd:simpleType>
        <xsd:restriction base="dms:DateTime"/>
      </xsd:simpleType>
    </xsd:element>
    <xsd:element name="SDAsmachta" ma:index="10" nillable="true" ma:displayName="אסמכתא" ma:internalName="SDAsmachta">
      <xsd:simpleType>
        <xsd:restriction base="dms:Text"/>
      </xsd:simpleType>
    </xsd:element>
    <xsd:element name="SDAuthor" ma:index="11" nillable="true" ma:displayName="מחבר" ma:internalName="SDAuthor">
      <xsd:simpleType>
        <xsd:restriction base="dms:Text"/>
      </xsd:simpleType>
    </xsd:element>
    <xsd:element name="SDOriginalID" ma:index="12" nillable="true" ma:displayName="סימוכין מקורי" ma:internalName="SDOriginalID">
      <xsd:simpleType>
        <xsd:restriction base="dms:Text"/>
      </xsd:simpleType>
    </xsd:element>
    <xsd:element name="SDOfflineTo" ma:index="13" nillable="true" ma:displayName="הוצא אל" ma:internalName="SDOfflineTo">
      <xsd:simpleType>
        <xsd:restriction base="dms:Text"/>
      </xsd:simpleType>
    </xsd:element>
    <xsd:element name="AutoNumber" ma:index="14" nillable="true" ma:displayName="סימוכין" ma:internalName="AutoNumber">
      <xsd:simpleType>
        <xsd:restriction base="dms:Text"/>
      </xsd:simpleType>
    </xsd:element>
    <xsd:element name="SDDocumentSource" ma:index="15" nillable="true" ma:displayName="מקור המסמך" ma:internalName="SDDocumentSource">
      <xsd:simpleType>
        <xsd:restriction base="dms:Choice">
          <xsd:enumeration value="SDFileUpload"/>
          <xsd:enumeration value="SDNewFile"/>
          <xsd:enumeration value="SDMultiFilesUpload"/>
          <xsd:enumeration value="OutlookExtender"/>
          <xsd:enumeration value="SDMigration"/>
          <xsd:enumeration value="OfficeAddIn"/>
          <xsd:enumeration value="ArchiveScan"/>
          <xsd:enumeration value="PCDocs"/>
          <xsd:enumeration value="PST"/>
          <xsd:enumeration value="D2K"/>
          <xsd:enumeration value="Menahel"/>
          <xsd:enumeration value="ShipmentLoader"/>
          <xsd:enumeration value="PoliceOffices"/>
          <xsd:enumeration value="AGATForms"/>
          <xsd:enumeration value="SDK"/>
          <xsd:enumeration value="Other"/>
        </xsd:restriction>
      </xsd:simpleType>
    </xsd:element>
    <xsd:element name="SDImportance" ma:index="16" nillable="true" ma:displayName="חשיבות" ma:internalName="SDImportance">
      <xsd:simpleType>
        <xsd:restriction base="dms:Number"/>
      </xsd:simpleType>
    </xsd:element>
  </xsd:schema>
  <xsd:schema xmlns:xsd="http://www.w3.org/2001/XMLSchema" xmlns:dms="http://schemas.microsoft.com/office/2006/documentManagement/types" targetNamespace="4739CFAE-F1E6-47AB-835E-92A16512620F" elementFormDefault="qualified">
    <xsd:import namespace="http://schemas.microsoft.com/office/2006/documentManagement/types"/>
    <xsd:element name="CCare" ma:index="4" ma:displayName="סוג טיפול במחלקה" ma:default="ללא" ma:format="Dropdown" ma:internalName="CCare">
      <xsd:simpleType>
        <xsd:restriction base="dms:Choice">
          <xsd:enumeration value="ללא"/>
          <xsd:enumeration value="טיוטה"/>
          <xsd:enumeration value="הפצה"/>
          <xsd:enumeration value="ת.ת"/>
          <xsd:enumeration value="תיוק"/>
        </xsd:restriction>
      </xsd:simpleType>
    </xsd:element>
    <xsd:element name="CPerson" ma:index="5" nillable="true" ma:displayName="גורם אחראי במחלקה" ma:default="מזכירה" ma:internalName="CPerson" ma:requiredMultiChoice="true">
      <xsd:complexType>
        <xsd:complexContent>
          <xsd:extension base="dms:MultiChoice">
            <xsd:sequence>
              <xsd:element name="Value" maxOccurs="unbounded" minOccurs="0" nillable="true">
                <xsd:simpleType>
                  <xsd:restriction base="dms:Choice">
                    <xsd:enumeration value="מזכירה"/>
                    <xsd:enumeration value="רמ&quot;ח קש&quot;א"/>
                  </xsd:restriction>
                </xsd:simple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xsd:element ref="dc:title" minOccurs="0" maxOccurs="1"/>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documentManagement>
    <SDSenderName xmlns="F2B39882-E02B-4375-B893-A3DEDAF5D6CA" xsi:nil="true"/>
    <SDImportance xmlns="77704bc4-301f-4066-b151-4b0d8f28c850" xsi:nil="true"/>
    <CPerson xmlns="4739CFAE-F1E6-47AB-835E-92A16512620F">
      <Value xmlns="4739CFAE-F1E6-47AB-835E-92A16512620F">מזכירה</Value>
    </CPerson>
    <CCare xmlns="4739CFAE-F1E6-47AB-835E-92A16512620F">ללא</CCare>
    <SDCategoryID xmlns="77704bc4-301f-4066-b151-4b0d8f28c850">20529b13c89a;#</SDCategoryID>
    <SDDocDate xmlns="77704bc4-301f-4066-b151-4b0d8f28c850">2010-12-20T21:00:00+00:00</SDDocDate>
    <SDAsmachta xmlns="77704bc4-301f-4066-b151-4b0d8f28c850" xsi:nil="true"/>
    <SDOriginalID xmlns="77704bc4-301f-4066-b151-4b0d8f28c850" xsi:nil="true"/>
    <SDCCList xmlns="F2B39882-E02B-4375-B893-A3DEDAF5D6CA" xsi:nil="true"/>
    <SDOfflineTo xmlns="77704bc4-301f-4066-b151-4b0d8f28c850" xsi:nil="true"/>
    <SDDocumentSource xmlns="77704bc4-301f-4066-b151-4b0d8f28c850" xsi:nil="true"/>
    <AutoNumber xmlns="77704bc4-301f-4066-b151-4b0d8f28c850">71999810</AutoNumber>
    <SDCategories xmlns="77704bc4-301f-4066-b151-4b0d8f28c850">:נציבות:מחלקת תקשוב:4. ענף הנדסה:מכרזים:113/10;#</SDCategories>
    <FileTypes xmlns="77704bc4-301f-4066-b151-4b0d8f28c850">מסמך רגיל</FileTypes>
    <SDAuthor xmlns="77704bc4-301f-4066-b151-4b0d8f28c850">מחלקת תקשוב - קצין פרויקטים - בנימין יוסופוב</SDAuthor>
    <SDToList xmlns="F2B39882-E02B-4375-B893-A3DEDAF5D6CA" xsi:nil="true"/>
    <SDHebDate xmlns="77704bc4-301f-4066-b151-4b0d8f28c850">י"ד בטבת, התשע"א</SDHebDat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B205C44-C4EC-4C09-9678-805B036C1B8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2B39882-E02B-4375-B893-A3DEDAF5D6CA"/>
    <ds:schemaRef ds:uri="77704bc4-301f-4066-b151-4b0d8f28c850"/>
    <ds:schemaRef ds:uri="4739CFAE-F1E6-47AB-835E-92A16512620F"/>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96BA7C73-42D4-4B41-B5D8-25364FEA007F}">
  <ds:schemaRefs>
    <ds:schemaRef ds:uri="http://schemas.microsoft.com/office/2006/metadata/longProperties"/>
  </ds:schemaRefs>
</ds:datastoreItem>
</file>

<file path=customXml/itemProps3.xml><?xml version="1.0" encoding="utf-8"?>
<ds:datastoreItem xmlns:ds="http://schemas.openxmlformats.org/officeDocument/2006/customXml" ds:itemID="{8ACD3529-791C-4889-8D2F-BB75D2B99B47}">
  <ds:schemaRefs>
    <ds:schemaRef ds:uri="http://www.w3.org/XML/1998/namespace"/>
    <ds:schemaRef ds:uri="http://purl.org/dc/elements/1.1/"/>
    <ds:schemaRef ds:uri="http://schemas.microsoft.com/office/2006/documentManagement/types"/>
    <ds:schemaRef ds:uri="http://purl.org/dc/terms/"/>
    <ds:schemaRef ds:uri="F2B39882-E02B-4375-B893-A3DEDAF5D6CA"/>
    <ds:schemaRef ds:uri="http://purl.org/dc/dcmitype/"/>
    <ds:schemaRef ds:uri="77704bc4-301f-4066-b151-4b0d8f28c850"/>
    <ds:schemaRef ds:uri="http://schemas.openxmlformats.org/package/2006/metadata/core-properties"/>
    <ds:schemaRef ds:uri="4739CFAE-F1E6-47AB-835E-92A16512620F"/>
    <ds:schemaRef ds:uri="http://schemas.microsoft.com/office/2006/metadata/properties"/>
  </ds:schemaRefs>
</ds:datastoreItem>
</file>

<file path=customXml/itemProps4.xml><?xml version="1.0" encoding="utf-8"?>
<ds:datastoreItem xmlns:ds="http://schemas.openxmlformats.org/officeDocument/2006/customXml" ds:itemID="{B17E7BC3-D2BB-4407-B2FF-6DE1A7A9660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2</vt:i4>
      </vt:variant>
    </vt:vector>
  </HeadingPairs>
  <TitlesOfParts>
    <vt:vector size="3" baseType="lpstr">
      <vt:lpstr>כתב כמויות חדש</vt:lpstr>
      <vt:lpstr>'כתב כמויות חדש'!_FilterDatabase</vt:lpstr>
      <vt:lpstr>'כתב כמויות חדש'!WPrint_Area_W</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מכרז מוביל 113/2010</dc:title>
  <dc:creator>Signal Company</dc:creator>
  <cp:lastModifiedBy>Masters</cp:lastModifiedBy>
  <cp:lastPrinted>2015-03-31T07:48:59Z</cp:lastPrinted>
  <dcterms:created xsi:type="dcterms:W3CDTF">1996-10-14T23:33:28Z</dcterms:created>
  <dcterms:modified xsi:type="dcterms:W3CDTF">2015-05-21T09:37:49Z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0x0101000F0F5398ABCC774EA63F8BA657B40C646200E1F9DA7B9A6057429EF996B37D069B23</vt:lpwstr>
  </property>
  <property fmtid="{D5CDD505-2E9C-101B-9397-08002B2CF9AE}" pid="3" name="ContentType">
    <vt:lpwstr>מחלקת תקשוב - דואר נכנס - מחלקת (קש''א)</vt:lpwstr>
  </property>
  <property fmtid="{D5CDD505-2E9C-101B-9397-08002B2CF9AE}" pid="4" name="SDMailOut">
    <vt:lpwstr/>
  </property>
  <property fmtid="{D5CDD505-2E9C-101B-9397-08002B2CF9AE}" pid="5" name="SDDistDate">
    <vt:lpwstr/>
  </property>
  <property fmtid="{D5CDD505-2E9C-101B-9397-08002B2CF9AE}" pid="6" name="CReference">
    <vt:lpwstr/>
  </property>
  <property fmtid="{D5CDD505-2E9C-101B-9397-08002B2CF9AE}" pid="7" name="CClassification">
    <vt:lpwstr/>
  </property>
  <property fmtid="{D5CDD505-2E9C-101B-9397-08002B2CF9AE}" pid="8" name="_NewReviewCycle">
    <vt:lpwstr/>
  </property>
</Properties>
</file>